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新型コロナ感染症対策係\18_医政局所管補助事業\02 希望調査\"/>
    </mc:Choice>
  </mc:AlternateContent>
  <xr:revisionPtr revIDLastSave="0" documentId="13_ncr:1_{AE081D87-8A7D-48CC-8FC9-9131CFC1D4D0}" xr6:coauthVersionLast="47" xr6:coauthVersionMax="47" xr10:uidLastSave="{00000000-0000-0000-0000-000000000000}"/>
  <bookViews>
    <workbookView xWindow="390" yWindow="390" windowWidth="22170" windowHeight="15270" tabRatio="832" xr2:uid="{00000000-000D-0000-FFFF-FFFF00000000}"/>
  </bookViews>
  <sheets>
    <sheet name="希望調査票" sheetId="50" r:id="rId1"/>
    <sheet name="（様式2）事業費内訳書" sheetId="47" r:id="rId2"/>
    <sheet name="１6 新興感染症（病室以外）" sheetId="49" r:id="rId3"/>
    <sheet name="12-1 スプリンクラー（総括表）見直し前" sheetId="25" state="hidden" r:id="rId4"/>
    <sheet name="12-2スプリンクラー（個別計画書）見直し前" sheetId="26" state="hidden" r:id="rId5"/>
    <sheet name="（様式2）事業費内訳書 (記載例) " sheetId="53" r:id="rId6"/>
    <sheet name="１6 新興感染症（病室以外） " sheetId="54" r:id="rId7"/>
    <sheet name="管理用（このシートは削除しないでください）" sheetId="9" r:id="rId8"/>
  </sheets>
  <definedNames>
    <definedName name="_xlnm.Print_Area" localSheetId="1">'（様式2）事業費内訳書'!$A$1:$O$55</definedName>
    <definedName name="_xlnm.Print_Area" localSheetId="5">'（様式2）事業費内訳書 (記載例) '!$A$1:$U$55</definedName>
    <definedName name="_xlnm.Print_Area" localSheetId="3">'12-1 スプリンクラー（総括表）見直し前'!$A$1:$AI$43</definedName>
    <definedName name="_xlnm.Print_Area" localSheetId="4">'12-2スプリンクラー（個別計画書）見直し前'!$B$1:$BQ$41</definedName>
    <definedName name="_xlnm.Print_Area" localSheetId="2">'１6 新興感染症（病室以外）'!$A$1:$K$57</definedName>
    <definedName name="_xlnm.Print_Area" localSheetId="6">'１6 新興感染症（病室以外） '!$A$1:$O$57</definedName>
    <definedName name="_xlnm.Print_Area" localSheetId="7">'管理用（このシートは削除しないでください）'!$A$1:$W$72</definedName>
    <definedName name="_xlnm.Print_Area" localSheetId="0">希望調査票!$A$1:$I$14</definedName>
    <definedName name="_xlnm.Print_Titles" localSheetId="1">'（様式2）事業費内訳書'!$A:$C</definedName>
    <definedName name="_xlnm.Print_Titles" localSheetId="5">'（様式2）事業費内訳書 (記載例) '!$A:$C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53" l="1"/>
  <c r="D47" i="53" s="1"/>
  <c r="D35" i="53"/>
  <c r="D34" i="53"/>
  <c r="D28" i="53"/>
  <c r="D46" i="47"/>
  <c r="D34" i="47"/>
  <c r="D35" i="47" s="1"/>
  <c r="D47" i="47" s="1"/>
  <c r="D28" i="47"/>
  <c r="K32" i="54" l="1"/>
  <c r="K31" i="54"/>
  <c r="K30" i="54"/>
  <c r="K17" i="54"/>
  <c r="U55" i="53"/>
  <c r="R55" i="53"/>
  <c r="O55" i="53"/>
  <c r="L55" i="53"/>
  <c r="I55" i="53"/>
  <c r="F54" i="53"/>
  <c r="F49" i="53"/>
  <c r="F48" i="53"/>
  <c r="F55" i="53" s="1"/>
  <c r="T47" i="53"/>
  <c r="Q47" i="53"/>
  <c r="N47" i="53"/>
  <c r="K47" i="53"/>
  <c r="H47" i="53"/>
  <c r="U46" i="53"/>
  <c r="T46" i="53"/>
  <c r="R46" i="53"/>
  <c r="Q46" i="53"/>
  <c r="O46" i="53"/>
  <c r="N46" i="53"/>
  <c r="L46" i="53"/>
  <c r="K46" i="53"/>
  <c r="I46" i="53"/>
  <c r="H46" i="53"/>
  <c r="F46" i="53"/>
  <c r="E46" i="53"/>
  <c r="T45" i="53"/>
  <c r="Q45" i="53"/>
  <c r="N45" i="53"/>
  <c r="H45" i="53"/>
  <c r="E45" i="53"/>
  <c r="T44" i="53"/>
  <c r="Q44" i="53"/>
  <c r="N44" i="53"/>
  <c r="H44" i="53"/>
  <c r="E44" i="53"/>
  <c r="T43" i="53"/>
  <c r="Q43" i="53"/>
  <c r="N43" i="53"/>
  <c r="H43" i="53"/>
  <c r="E43" i="53"/>
  <c r="T42" i="53"/>
  <c r="Q42" i="53"/>
  <c r="N42" i="53"/>
  <c r="H42" i="53"/>
  <c r="E42" i="53"/>
  <c r="T41" i="53"/>
  <c r="Q41" i="53"/>
  <c r="N41" i="53"/>
  <c r="H41" i="53"/>
  <c r="E41" i="53"/>
  <c r="T40" i="53"/>
  <c r="Q40" i="53"/>
  <c r="N40" i="53"/>
  <c r="H40" i="53"/>
  <c r="E40" i="53"/>
  <c r="T39" i="53"/>
  <c r="Q39" i="53"/>
  <c r="N39" i="53"/>
  <c r="H39" i="53"/>
  <c r="E39" i="53"/>
  <c r="T38" i="53"/>
  <c r="Q38" i="53"/>
  <c r="N38" i="53"/>
  <c r="H38" i="53"/>
  <c r="E38" i="53"/>
  <c r="T37" i="53"/>
  <c r="Q37" i="53"/>
  <c r="N37" i="53"/>
  <c r="H37" i="53"/>
  <c r="E37" i="53"/>
  <c r="T36" i="53"/>
  <c r="Q36" i="53"/>
  <c r="N36" i="53"/>
  <c r="H36" i="53"/>
  <c r="E36" i="53"/>
  <c r="B36" i="53"/>
  <c r="U35" i="53"/>
  <c r="U47" i="53" s="1"/>
  <c r="T35" i="53"/>
  <c r="Q35" i="53"/>
  <c r="N35" i="53"/>
  <c r="K35" i="53"/>
  <c r="H35" i="53"/>
  <c r="U34" i="53"/>
  <c r="T34" i="53"/>
  <c r="R34" i="53"/>
  <c r="Q34" i="53"/>
  <c r="O34" i="53"/>
  <c r="N34" i="53"/>
  <c r="L34" i="53"/>
  <c r="K34" i="53"/>
  <c r="I34" i="53"/>
  <c r="H34" i="53"/>
  <c r="F34" i="53"/>
  <c r="E34" i="53"/>
  <c r="T33" i="53"/>
  <c r="Q33" i="53"/>
  <c r="N33" i="53"/>
  <c r="H33" i="53"/>
  <c r="E33" i="53"/>
  <c r="T32" i="53"/>
  <c r="Q32" i="53"/>
  <c r="N32" i="53"/>
  <c r="H32" i="53"/>
  <c r="E32" i="53"/>
  <c r="T31" i="53"/>
  <c r="Q31" i="53"/>
  <c r="N31" i="53"/>
  <c r="H31" i="53"/>
  <c r="E31" i="53"/>
  <c r="T30" i="53"/>
  <c r="Q30" i="53"/>
  <c r="N30" i="53"/>
  <c r="H30" i="53"/>
  <c r="E30" i="53"/>
  <c r="T29" i="53"/>
  <c r="Q29" i="53"/>
  <c r="N29" i="53"/>
  <c r="H29" i="53"/>
  <c r="E29" i="53"/>
  <c r="U28" i="53"/>
  <c r="T28" i="53"/>
  <c r="R28" i="53"/>
  <c r="R35" i="53" s="1"/>
  <c r="R47" i="53" s="1"/>
  <c r="Q28" i="53"/>
  <c r="O28" i="53"/>
  <c r="O35" i="53" s="1"/>
  <c r="O47" i="53" s="1"/>
  <c r="N28" i="53"/>
  <c r="L28" i="53"/>
  <c r="L35" i="53" s="1"/>
  <c r="L47" i="53" s="1"/>
  <c r="K28" i="53"/>
  <c r="I28" i="53"/>
  <c r="H28" i="53"/>
  <c r="F28" i="53"/>
  <c r="E28" i="53" s="1"/>
  <c r="T27" i="53"/>
  <c r="Q27" i="53"/>
  <c r="N27" i="53"/>
  <c r="H27" i="53"/>
  <c r="E27" i="53"/>
  <c r="T26" i="53"/>
  <c r="Q26" i="53"/>
  <c r="N26" i="53"/>
  <c r="H26" i="53"/>
  <c r="E26" i="53"/>
  <c r="T25" i="53"/>
  <c r="Q25" i="53"/>
  <c r="N25" i="53"/>
  <c r="H25" i="53"/>
  <c r="E25" i="53"/>
  <c r="T24" i="53"/>
  <c r="Q24" i="53"/>
  <c r="N24" i="53"/>
  <c r="H24" i="53"/>
  <c r="E24" i="53"/>
  <c r="T23" i="53"/>
  <c r="Q23" i="53"/>
  <c r="N23" i="53"/>
  <c r="H23" i="53"/>
  <c r="E23" i="53"/>
  <c r="T22" i="53"/>
  <c r="Q22" i="53"/>
  <c r="N22" i="53"/>
  <c r="H22" i="53"/>
  <c r="E22" i="53"/>
  <c r="T21" i="53"/>
  <c r="Q21" i="53"/>
  <c r="N21" i="53"/>
  <c r="H21" i="53"/>
  <c r="E21" i="53"/>
  <c r="T20" i="53"/>
  <c r="Q20" i="53"/>
  <c r="N20" i="53"/>
  <c r="H20" i="53"/>
  <c r="E20" i="53"/>
  <c r="C20" i="53"/>
  <c r="B37" i="53" s="1"/>
  <c r="T19" i="53"/>
  <c r="Q19" i="53"/>
  <c r="N19" i="53"/>
  <c r="H19" i="53"/>
  <c r="E19" i="53"/>
  <c r="C19" i="53"/>
  <c r="T18" i="53"/>
  <c r="Q18" i="53"/>
  <c r="N18" i="53"/>
  <c r="H18" i="53"/>
  <c r="E18" i="53"/>
  <c r="T17" i="53"/>
  <c r="Q17" i="53"/>
  <c r="N17" i="53"/>
  <c r="H17" i="53"/>
  <c r="E17" i="53"/>
  <c r="T16" i="53"/>
  <c r="Q16" i="53"/>
  <c r="N16" i="53"/>
  <c r="H16" i="53"/>
  <c r="E16" i="53"/>
  <c r="T15" i="53"/>
  <c r="Q15" i="53"/>
  <c r="N15" i="53"/>
  <c r="H15" i="53"/>
  <c r="E15" i="53"/>
  <c r="T14" i="53"/>
  <c r="Q14" i="53"/>
  <c r="N14" i="53"/>
  <c r="H14" i="53"/>
  <c r="E14" i="53"/>
  <c r="T13" i="53"/>
  <c r="Q13" i="53"/>
  <c r="N13" i="53"/>
  <c r="H13" i="53"/>
  <c r="E13" i="53"/>
  <c r="T12" i="53"/>
  <c r="Q12" i="53"/>
  <c r="N12" i="53"/>
  <c r="H12" i="53"/>
  <c r="E12" i="53"/>
  <c r="T11" i="53"/>
  <c r="Q11" i="53"/>
  <c r="N11" i="53"/>
  <c r="K11" i="53"/>
  <c r="H11" i="53"/>
  <c r="E11" i="53"/>
  <c r="R8" i="53"/>
  <c r="O8" i="53"/>
  <c r="U8" i="53" s="1"/>
  <c r="L55" i="47"/>
  <c r="K47" i="47"/>
  <c r="L46" i="47"/>
  <c r="K46" i="47"/>
  <c r="K35" i="47"/>
  <c r="L34" i="47"/>
  <c r="K34" i="47"/>
  <c r="L28" i="47"/>
  <c r="L35" i="47" s="1"/>
  <c r="L47" i="47" s="1"/>
  <c r="K28" i="47"/>
  <c r="K11" i="47"/>
  <c r="I35" i="53" l="1"/>
  <c r="I47" i="53" s="1"/>
  <c r="F35" i="53"/>
  <c r="I8" i="53"/>
  <c r="L8" i="53" s="1"/>
  <c r="B42" i="53"/>
  <c r="F47" i="53" l="1"/>
  <c r="E35" i="53"/>
  <c r="K32" i="49"/>
  <c r="K31" i="49"/>
  <c r="K30" i="49"/>
  <c r="K17" i="49"/>
  <c r="F56" i="53" l="1"/>
  <c r="E47" i="53"/>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I55" i="47"/>
  <c r="F55" i="47"/>
  <c r="H47" i="47"/>
  <c r="E47" i="47"/>
  <c r="I46" i="47"/>
  <c r="H46" i="47"/>
  <c r="E46" i="47"/>
  <c r="H45" i="47"/>
  <c r="E45" i="47"/>
  <c r="H44" i="47"/>
  <c r="E44" i="47"/>
  <c r="H43" i="47"/>
  <c r="E43" i="47"/>
  <c r="H42" i="47"/>
  <c r="E42" i="47"/>
  <c r="H41" i="47"/>
  <c r="E41" i="47"/>
  <c r="H40" i="47"/>
  <c r="E40" i="47"/>
  <c r="H39" i="47"/>
  <c r="E39" i="47"/>
  <c r="H38" i="47"/>
  <c r="E38" i="47"/>
  <c r="H37" i="47"/>
  <c r="E37" i="47"/>
  <c r="H36" i="47"/>
  <c r="E36" i="47"/>
  <c r="B36" i="47"/>
  <c r="H35" i="47"/>
  <c r="E35" i="47"/>
  <c r="I34" i="47"/>
  <c r="H34" i="47"/>
  <c r="E34" i="47"/>
  <c r="H33" i="47"/>
  <c r="E33" i="47"/>
  <c r="H32" i="47"/>
  <c r="E32" i="47"/>
  <c r="H31" i="47"/>
  <c r="E31" i="47"/>
  <c r="H30" i="47"/>
  <c r="E30" i="47"/>
  <c r="H29" i="47"/>
  <c r="F34" i="47"/>
  <c r="E29" i="47"/>
  <c r="I28" i="47"/>
  <c r="H28" i="47"/>
  <c r="E28" i="47"/>
  <c r="H27" i="47"/>
  <c r="E27" i="47"/>
  <c r="H26" i="47"/>
  <c r="E26" i="47"/>
  <c r="H25" i="47"/>
  <c r="E25" i="47"/>
  <c r="H24" i="47"/>
  <c r="E24" i="47"/>
  <c r="H23" i="47"/>
  <c r="E23" i="47"/>
  <c r="H22" i="47"/>
  <c r="E22" i="47"/>
  <c r="H21" i="47"/>
  <c r="E21" i="47"/>
  <c r="H20" i="47"/>
  <c r="E20" i="47"/>
  <c r="C20" i="47"/>
  <c r="B37" i="47" s="1"/>
  <c r="H19" i="47"/>
  <c r="E19" i="47"/>
  <c r="C19" i="47"/>
  <c r="H18" i="47"/>
  <c r="E18" i="47"/>
  <c r="H17" i="47"/>
  <c r="E17" i="47"/>
  <c r="H16" i="47"/>
  <c r="E16" i="47"/>
  <c r="H15" i="47"/>
  <c r="E15" i="47"/>
  <c r="H14" i="47"/>
  <c r="E14" i="47"/>
  <c r="H13" i="47"/>
  <c r="E13" i="47"/>
  <c r="H12" i="47"/>
  <c r="E12" i="47"/>
  <c r="H11" i="47"/>
  <c r="E11" i="47"/>
  <c r="I35" i="47" l="1"/>
  <c r="I47" i="47" s="1"/>
  <c r="R8" i="47"/>
  <c r="O8" i="47"/>
  <c r="U8" i="47" s="1"/>
  <c r="F28" i="47"/>
  <c r="F35" i="47" s="1"/>
  <c r="F46" i="47"/>
  <c r="B42" i="47"/>
  <c r="F47" i="47" l="1"/>
  <c r="F56" i="47" s="1"/>
  <c r="I8" i="47"/>
  <c r="L8" i="47"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奈良県</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A10" authorId="1" shapeId="0" xr:uid="{AADFA68F-C674-4865-80AE-D9793E5CB4C5}">
      <text>
        <r>
          <rPr>
            <sz val="9"/>
            <color indexed="81"/>
            <rFont val="MS P ゴシック"/>
            <family val="3"/>
            <charset val="128"/>
          </rPr>
          <t>本事業の目的のために実施するものを指す。</t>
        </r>
      </text>
    </comment>
    <comment ref="B10" authorId="1" shapeId="0" xr:uid="{277EC386-CB61-4067-B286-3D70F01F1B3A}">
      <text>
        <r>
          <rPr>
            <sz val="9"/>
            <color indexed="81"/>
            <rFont val="MS P ゴシック"/>
            <family val="3"/>
            <charset val="128"/>
          </rPr>
          <t>本事業の目的のために実施するもののうち、補助対象となる経費について記載。</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 ref="B29" authorId="1" shapeId="0" xr:uid="{1E2D688B-B98B-448A-B985-91509555AD65}">
      <text>
        <r>
          <rPr>
            <sz val="9"/>
            <color indexed="81"/>
            <rFont val="MS P ゴシック"/>
            <family val="3"/>
            <charset val="128"/>
          </rPr>
          <t>本事業の目的のために実施するもののうち。補助対象とならない経費について記載。該当なければ記載不要。</t>
        </r>
      </text>
    </comment>
    <comment ref="A36" authorId="1" shapeId="0" xr:uid="{ED413D77-6310-4E20-A4F5-7148A39CCDD6}">
      <text>
        <r>
          <rPr>
            <sz val="9"/>
            <color indexed="81"/>
            <rFont val="MS P ゴシック"/>
            <family val="3"/>
            <charset val="128"/>
          </rPr>
          <t>本事業の目的以外で実施するものを記載。
該当なければ記載不要</t>
        </r>
      </text>
    </comment>
    <comment ref="D47" authorId="1" shapeId="0" xr:uid="{D8F1C433-ADAC-4652-A6F1-C0152A05F7B9}">
      <text>
        <r>
          <rPr>
            <b/>
            <sz val="9"/>
            <color indexed="81"/>
            <rFont val="MS P ゴシック"/>
            <family val="3"/>
            <charset val="128"/>
          </rPr>
          <t>奈良県:</t>
        </r>
        <r>
          <rPr>
            <sz val="9"/>
            <color indexed="81"/>
            <rFont val="MS P ゴシック"/>
            <family val="3"/>
            <charset val="128"/>
          </rPr>
          <t xml:space="preserve">
ご提出いただく見積書の金額と一致させてください。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奈良県</author>
  </authors>
  <commentList>
    <comment ref="B15" authorId="0" shapeId="0" xr:uid="{6196C9FE-2A6F-4C8B-A589-E45B78ED519B}">
      <text>
        <r>
          <rPr>
            <sz val="9"/>
            <color indexed="10"/>
            <rFont val="ＭＳ Ｐゴシック"/>
            <family val="3"/>
            <charset val="128"/>
          </rPr>
          <t xml:space="preserve">実際の着手時期については、県の指示に従うこと。
県の指示を待たずに事業に着手した場合、原則、交付の対象とならないので留意すること。
</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 ref="D48" authorId="1" shapeId="0" xr:uid="{E8FD162B-D748-4BF0-B833-EA5E042DDEB3}">
      <text>
        <r>
          <rPr>
            <sz val="9"/>
            <color indexed="81"/>
            <rFont val="MS P ゴシック"/>
            <family val="3"/>
            <charset val="128"/>
          </rPr>
          <t xml:space="preserve">
個人防護具保管施設の整備の場合は、医療措置協定において、「個人防護具の備蓄」について、締結いただくことが前提です。詳細は「よくあるご質問」を参照してください。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奈良県</author>
  </authors>
  <commentList>
    <comment ref="M7" authorId="0" shapeId="0" xr:uid="{454125A0-93C1-4F2C-B90B-2243E9DCBDDC}">
      <text>
        <r>
          <rPr>
            <sz val="9"/>
            <color indexed="81"/>
            <rFont val="ＭＳ Ｐゴシック"/>
            <family val="3"/>
            <charset val="128"/>
          </rPr>
          <t>年度欄が不足する場合は適宜追加すること</t>
        </r>
      </text>
    </comment>
    <comment ref="A10" authorId="1" shapeId="0" xr:uid="{B40F8198-0F25-4076-8F5E-97CF1EAB18CC}">
      <text>
        <r>
          <rPr>
            <sz val="9"/>
            <color indexed="81"/>
            <rFont val="MS P ゴシック"/>
            <family val="3"/>
            <charset val="128"/>
          </rPr>
          <t>本事業の目的のために実施するものを指す。</t>
        </r>
      </text>
    </comment>
    <comment ref="B10" authorId="1" shapeId="0" xr:uid="{500777AC-2F66-414E-8641-C275E90941FF}">
      <text>
        <r>
          <rPr>
            <sz val="9"/>
            <color indexed="81"/>
            <rFont val="MS P ゴシック"/>
            <family val="3"/>
            <charset val="128"/>
          </rPr>
          <t>本事業の目的のために実施するもののうち、補助対象となる経費について記載。</t>
        </r>
      </text>
    </comment>
    <comment ref="C12" authorId="0" shapeId="0" xr:uid="{B9EDD671-359F-4A68-94CA-5F859B7DF121}">
      <text>
        <r>
          <rPr>
            <sz val="9"/>
            <color indexed="81"/>
            <rFont val="ＭＳ Ｐゴシック"/>
            <family val="3"/>
            <charset val="128"/>
          </rPr>
          <t>改修工事の場合は
&lt;改修工事&gt;を選択</t>
        </r>
      </text>
    </comment>
    <comment ref="C13" authorId="0" shapeId="0" xr:uid="{D100DB93-5582-4E2A-AD67-E87BE568B31D}">
      <text>
        <r>
          <rPr>
            <sz val="9"/>
            <color indexed="81"/>
            <rFont val="ＭＳ Ｐゴシック"/>
            <family val="3"/>
            <charset val="128"/>
          </rPr>
          <t>&lt;建築工事&gt;の場合は、
さらに工事種別を選択</t>
        </r>
      </text>
    </comment>
    <comment ref="B29" authorId="1" shapeId="0" xr:uid="{F9B0B884-66AA-46A8-9F56-DE0484678676}">
      <text>
        <r>
          <rPr>
            <sz val="9"/>
            <color indexed="81"/>
            <rFont val="MS P ゴシック"/>
            <family val="3"/>
            <charset val="128"/>
          </rPr>
          <t>本事業の目的のために実施するもののうち。補助対象とならない経費について記載。該当なければ記載不要。</t>
        </r>
      </text>
    </comment>
    <comment ref="A36" authorId="1" shapeId="0" xr:uid="{980A47F2-9380-4B19-98EA-19A84799957A}">
      <text>
        <r>
          <rPr>
            <b/>
            <sz val="9"/>
            <color indexed="81"/>
            <rFont val="MS P ゴシック"/>
            <family val="3"/>
            <charset val="128"/>
          </rPr>
          <t>奈良県:</t>
        </r>
        <r>
          <rPr>
            <sz val="9"/>
            <color indexed="81"/>
            <rFont val="MS P ゴシック"/>
            <family val="3"/>
            <charset val="128"/>
          </rPr>
          <t xml:space="preserve">
本事業の目的以外で実施するものを記載。
該当なければ記載不要</t>
        </r>
      </text>
    </comment>
    <comment ref="D47" authorId="1" shapeId="0" xr:uid="{EEA70AC3-2BC2-4621-9A0E-B5791A9D72AC}">
      <text>
        <r>
          <rPr>
            <sz val="9"/>
            <color indexed="81"/>
            <rFont val="MS P ゴシック"/>
            <family val="3"/>
            <charset val="128"/>
          </rPr>
          <t>ご提出いただく見積書の金額と一致させてください。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奈良県</author>
  </authors>
  <commentList>
    <comment ref="B15" authorId="0" shapeId="0" xr:uid="{5B89B575-CCF5-4C3D-A849-216854788ACC}">
      <text>
        <r>
          <rPr>
            <sz val="9"/>
            <color indexed="10"/>
            <rFont val="ＭＳ Ｐゴシック"/>
            <family val="3"/>
            <charset val="128"/>
          </rPr>
          <t>実際の着手時期については、県の指示に従うこと。
県の指示を待たずに事業に着手した場合、原則、交付の対象とならないので留意すること。　</t>
        </r>
      </text>
    </comment>
    <comment ref="C17" authorId="0" shapeId="0" xr:uid="{6528D29C-5EB9-4686-816C-061349DD9C5F}">
      <text>
        <r>
          <rPr>
            <sz val="9"/>
            <color indexed="81"/>
            <rFont val="ＭＳ Ｐゴシック"/>
            <family val="3"/>
            <charset val="128"/>
          </rPr>
          <t>数値を入力</t>
        </r>
      </text>
    </comment>
    <comment ref="K22" authorId="0" shapeId="0" xr:uid="{0CA2D646-51B0-4D51-BCF4-933E1DD9C734}">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77761791-38CF-401A-9646-8CB9CB0B6308}">
      <text>
        <r>
          <rPr>
            <sz val="9"/>
            <color indexed="81"/>
            <rFont val="ＭＳ Ｐゴシック"/>
            <family val="3"/>
            <charset val="128"/>
          </rPr>
          <t>上段：補助対象部分を再掲で記載</t>
        </r>
      </text>
    </comment>
    <comment ref="C32" authorId="0" shapeId="0" xr:uid="{3C6237C2-5EBF-45FB-9578-B61355C4708D}">
      <text>
        <r>
          <rPr>
            <sz val="9"/>
            <color indexed="81"/>
            <rFont val="ＭＳ Ｐゴシック"/>
            <family val="3"/>
            <charset val="128"/>
          </rPr>
          <t>下段：補助対象部分も含めた面積を記載</t>
        </r>
      </text>
    </comment>
    <comment ref="D48" authorId="1" shapeId="0" xr:uid="{E6B690DD-9982-4DD0-A9E2-C339C362DC5E}">
      <text>
        <r>
          <rPr>
            <b/>
            <sz val="9"/>
            <color indexed="81"/>
            <rFont val="MS P ゴシック"/>
            <family val="3"/>
            <charset val="128"/>
          </rPr>
          <t>奈良県:</t>
        </r>
        <r>
          <rPr>
            <sz val="9"/>
            <color indexed="81"/>
            <rFont val="MS P ゴシック"/>
            <family val="3"/>
            <charset val="128"/>
          </rPr>
          <t xml:space="preserve">
個人防護具保管施設の整備の場合は、医療措置協定において、「個人防護具の備蓄」について、締結いただくことが前提です。詳細は「よくあるご質問」を参照してください。</t>
        </r>
      </text>
    </comment>
  </commentList>
</comments>
</file>

<file path=xl/sharedStrings.xml><?xml version="1.0" encoding="utf-8"?>
<sst xmlns="http://schemas.openxmlformats.org/spreadsheetml/2006/main" count="797" uniqueCount="416">
  <si>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</si>
  <si>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</si>
  <si>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</si>
  <si>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</si>
  <si>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</si>
  <si>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</si>
  <si>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</si>
  <si>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</si>
  <si>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</si>
  <si>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</si>
  <si>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</si>
  <si>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</si>
  <si>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</si>
  <si>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</si>
  <si>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</si>
  <si>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</si>
  <si>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</si>
  <si>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</si>
  <si>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</si>
  <si>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</si>
  <si>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</si>
  <si>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</si>
  <si>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</si>
  <si>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</si>
  <si>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</si>
  <si>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</si>
  <si>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</si>
  <si>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</si>
  <si>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</si>
  <si>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</si>
  <si>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</si>
  <si>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</si>
  <si>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</si>
  <si>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</si>
  <si>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</si>
  <si>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</si>
  <si>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</si>
  <si>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</si>
  <si>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</si>
  <si>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</si>
  <si>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</si>
  <si>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</si>
  <si>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</si>
  <si>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</si>
  <si>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</si>
  <si>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</si>
  <si>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</si>
  <si>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</si>
  <si>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</si>
  <si>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</si>
  <si>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</si>
  <si>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</si>
  <si>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</si>
  <si>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</si>
  <si>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</si>
  <si>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</si>
  <si>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</si>
  <si>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</si>
  <si>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</si>
  <si>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</si>
  <si>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</si>
  <si>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</si>
  <si>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</si>
  <si>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</si>
  <si>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</si>
  <si>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</si>
  <si>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</si>
  <si>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</si>
  <si>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</si>
  <si>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</si>
  <si>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</si>
  <si>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</si>
  <si>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</si>
  <si>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</si>
  <si>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</si>
  <si>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</si>
  <si>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</si>
  <si>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</si>
  <si>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</si>
  <si>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</si>
  <si>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</si>
  <si>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</si>
  <si>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</si>
  <si>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</si>
  <si>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</si>
  <si>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</si>
  <si>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</si>
  <si>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</si>
  <si>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</si>
  <si>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</si>
  <si>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</si>
  <si>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</si>
  <si>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</si>
  <si>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</si>
  <si>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</si>
  <si>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</si>
  <si>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</si>
  <si>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</si>
  <si>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</si>
  <si>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</si>
  <si>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</si>
  <si>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</si>
  <si>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</si>
  <si>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</si>
  <si>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</si>
  <si>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</si>
  <si>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</si>
  <si>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</si>
  <si>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</si>
  <si>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</si>
  <si>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</si>
  <si>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</si>
  <si>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</si>
  <si>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</si>
  <si>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</si>
  <si>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</si>
  <si>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</si>
  <si>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</si>
  <si>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</si>
  <si>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</si>
  <si>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</si>
  <si>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</si>
  <si>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</si>
  <si>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</si>
  <si>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</si>
  <si>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</si>
  <si>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</si>
  <si>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</si>
  <si>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</si>
  <si>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</si>
  <si>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</si>
  <si>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</si>
  <si>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</si>
  <si>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</si>
  <si>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</si>
  <si>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</si>
  <si>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</si>
  <si>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</si>
  <si>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</si>
  <si>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</si>
  <si>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</si>
  <si>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</si>
  <si>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</si>
  <si>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</si>
  <si>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</si>
  <si>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</si>
  <si>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</si>
  <si>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</si>
  <si>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</si>
  <si>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</si>
  <si>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</si>
  <si>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</si>
  <si>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</si>
  <si>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</si>
  <si>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</si>
  <si>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</si>
  <si>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</si>
  <si>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</si>
  <si>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</si>
  <si>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</si>
  <si>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</si>
  <si>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</si>
  <si>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</si>
  <si>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</si>
  <si>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</si>
  <si>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</si>
  <si>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</si>
  <si>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</si>
  <si>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</si>
  <si>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</si>
  <si>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</si>
  <si>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</si>
  <si>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</si>
  <si>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</si>
  <si>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</si>
  <si>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</si>
  <si>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</si>
  <si>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</si>
  <si>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</si>
  <si>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</si>
  <si>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</si>
  <si>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</si>
  <si>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</si>
  <si>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</si>
  <si>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</si>
  <si>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</si>
  <si>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</si>
  <si>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</si>
  <si>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</si>
  <si>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</si>
  <si>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</si>
  <si>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</si>
  <si>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</si>
  <si>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</si>
  <si>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</si>
  <si>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</si>
  <si>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</si>
  <si>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</si>
  <si>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</si>
  <si>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</si>
  <si>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</si>
  <si>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</si>
  <si>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</si>
  <si>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</si>
  <si>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</si>
  <si>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</si>
  <si>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</si>
  <si>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</si>
  <si>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</si>
  <si>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</si>
  <si>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</si>
  <si>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</si>
  <si>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</si>
  <si>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</si>
  <si>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</si>
  <si>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</si>
  <si>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</si>
  <si>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</si>
  <si>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</si>
  <si>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</si>
  <si>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</si>
  <si>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</si>
  <si>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</si>
  <si>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</si>
  <si>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</si>
  <si>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</si>
  <si>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</si>
  <si>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</si>
  <si>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</si>
  <si>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</si>
  <si>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</si>
  <si>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</si>
  <si>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</si>
  <si>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</si>
  <si>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</si>
  <si>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</si>
  <si>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</si>
  <si>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</si>
  <si>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</si>
  <si>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</si>
  <si>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</si>
  <si>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</si>
  <si>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</si>
  <si>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</si>
  <si>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</si>
  <si>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</si>
  <si>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</si>
  <si>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</si>
  <si>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</si>
  <si>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</si>
  <si>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</si>
  <si>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</si>
  <si>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</si>
  <si>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</si>
  <si>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</si>
  <si>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</si>
  <si>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</si>
  <si>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</si>
  <si>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</si>
  <si>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</si>
  <si>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</si>
  <si>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</si>
  <si>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</si>
  <si>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</si>
  <si>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</si>
  <si>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</si>
  <si>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</si>
  <si>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</si>
  <si>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</si>
  <si>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</si>
  <si>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</si>
  <si>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</si>
  <si>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</si>
  <si>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</si>
  <si>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</si>
  <si>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</si>
  <si>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</si>
  <si>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</si>
  <si>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</si>
  <si>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</si>
  <si>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</si>
  <si>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</si>
  <si>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</si>
  <si>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</si>
  <si>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</si>
  <si>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</si>
  <si>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</si>
  <si>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</si>
  <si>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</si>
  <si>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</si>
  <si>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</si>
  <si>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</si>
  <si>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</si>
  <si>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</si>
  <si>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</si>
  <si>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</si>
  <si>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</si>
  <si>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</si>
  <si>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</si>
  <si>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</si>
  <si>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</si>
  <si>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</si>
  <si>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</si>
  <si>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</si>
  <si>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</si>
  <si>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</si>
  <si>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</si>
  <si>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</si>
  <si>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</si>
  <si>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</si>
  <si>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</si>
  <si>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</si>
  <si>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</si>
  <si>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</si>
  <si>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</si>
  <si>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</si>
  <si>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</si>
  <si>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</si>
  <si>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</si>
  <si>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</si>
  <si>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</si>
  <si>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</si>
  <si>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</si>
  <si>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</si>
  <si>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</si>
  <si>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</si>
  <si>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</si>
  <si>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</si>
  <si>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</si>
  <si>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</si>
  <si>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</si>
  <si>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</si>
  <si>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</si>
  <si>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</si>
  <si>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</si>
  <si>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</si>
  <si>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</si>
  <si>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</si>
  <si>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</si>
  <si>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</si>
  <si>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</si>
  <si>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</si>
  <si>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</si>
  <si>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</si>
  <si>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</si>
  <si>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</si>
  <si>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</si>
  <si>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</si>
  <si>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</si>
  <si>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</si>
  <si>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</si>
  <si>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</si>
  <si>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</si>
  <si>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</si>
  <si>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</si>
  <si>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</si>
  <si>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</si>
  <si>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</si>
  <si>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</si>
  <si>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</si>
  <si>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</si>
  <si>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</si>
  <si>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</si>
  <si>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</si>
  <si>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</si>
  <si>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</si>
  <si>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</si>
  <si>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</si>
  <si>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</si>
  <si>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</si>
  <si>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&lt;改修工事&gt;</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</si>
  <si>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</si>
  <si>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</si>
  <si>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</si>
  <si>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</si>
  <si>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</si>
  <si>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</si>
  <si>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</si>
  <si>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</si>
  <si>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</si>
  <si>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</si>
  <si>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</si>
  <si>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</si>
  <si>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</si>
  <si>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</si>
  <si>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</si>
  <si>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</si>
  <si>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</si>
  <si>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</si>
  <si>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</si>
  <si>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</si>
  <si>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</si>
  <si>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</si>
  <si>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</si>
  <si>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</si>
  <si>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</si>
  <si>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医療法人○○会</t>
    <rPh sb="0" eb="2">
      <t>イリョウ</t>
    </rPh>
    <rPh sb="2" eb="4">
      <t>ホウジン</t>
    </rPh>
    <rPh sb="6" eb="7">
      <t>カイ</t>
    </rPh>
    <phoneticPr fontId="4"/>
  </si>
  <si>
    <t>奈良市○○町△番地</t>
    <rPh sb="0" eb="3">
      <t>ナラシ</t>
    </rPh>
    <rPh sb="5" eb="6">
      <t>マチ</t>
    </rPh>
    <rPh sb="7" eb="9">
      <t>バンチ</t>
    </rPh>
    <phoneticPr fontId="4"/>
  </si>
  <si>
    <t>令和 6年 12月 20日</t>
    <phoneticPr fontId="4"/>
  </si>
  <si>
    <t xml:space="preserve">   令和６年 度</t>
    <rPh sb="3" eb="5">
      <t>レイワ</t>
    </rPh>
    <phoneticPr fontId="4"/>
  </si>
  <si>
    <t>令和 6年７月1日</t>
    <rPh sb="0" eb="2">
      <t>レイワ</t>
    </rPh>
    <rPh sb="4" eb="5">
      <t>ネン</t>
    </rPh>
    <rPh sb="6" eb="7">
      <t>ツキ</t>
    </rPh>
    <rPh sb="8" eb="9">
      <t>ニチ</t>
    </rPh>
    <phoneticPr fontId="4"/>
  </si>
  <si>
    <t>　（新築）</t>
  </si>
  <si>
    <t>新築</t>
  </si>
  <si>
    <t>無</t>
  </si>
  <si>
    <t>発熱外来</t>
  </si>
  <si>
    <t>新興感染症対応力強化事業
（協定締結医療機関施設整備事業）　希望調査票</t>
    <rPh sb="0" eb="2">
      <t>シンコウ</t>
    </rPh>
    <rPh sb="2" eb="5">
      <t>カンセンショウ</t>
    </rPh>
    <rPh sb="5" eb="7">
      <t>タイオウ</t>
    </rPh>
    <rPh sb="7" eb="8">
      <t>リョク</t>
    </rPh>
    <rPh sb="8" eb="10">
      <t>キョウカ</t>
    </rPh>
    <rPh sb="10" eb="12">
      <t>ジギョウ</t>
    </rPh>
    <rPh sb="30" eb="32">
      <t>キボウ</t>
    </rPh>
    <rPh sb="32" eb="34">
      <t>チョウサ</t>
    </rPh>
    <rPh sb="34" eb="35">
      <t>ヒョウ</t>
    </rPh>
    <phoneticPr fontId="53"/>
  </si>
  <si>
    <t>回答いただく前に、必ずご確認ください！！</t>
    <rPh sb="0" eb="2">
      <t>カイトウ</t>
    </rPh>
    <rPh sb="6" eb="7">
      <t>マエ</t>
    </rPh>
    <rPh sb="9" eb="10">
      <t>カナラ</t>
    </rPh>
    <rPh sb="12" eb="14">
      <t>カクニン</t>
    </rPh>
    <phoneticPr fontId="4"/>
  </si>
  <si>
    <t>施設整備事業費内訳書【記載例】</t>
    <rPh sb="11" eb="13">
      <t>キサイ</t>
    </rPh>
    <rPh sb="13" eb="14">
      <t>レイ</t>
    </rPh>
    <phoneticPr fontId="4"/>
  </si>
  <si>
    <t>施設整備事業計画書【記載例】</t>
    <rPh sb="0" eb="2">
      <t>シセツ</t>
    </rPh>
    <rPh sb="2" eb="4">
      <t>セイビ</t>
    </rPh>
    <rPh sb="4" eb="6">
      <t>ジギョウ</t>
    </rPh>
    <rPh sb="6" eb="9">
      <t>ケイカクショ</t>
    </rPh>
    <rPh sb="10" eb="12">
      <t>キサイ</t>
    </rPh>
    <rPh sb="12" eb="13">
      <t>レイ</t>
    </rPh>
    <phoneticPr fontId="4"/>
  </si>
  <si>
    <t>【施設整備事業(個室整備以外)】</t>
    <rPh sb="1" eb="3">
      <t>シセツ</t>
    </rPh>
    <rPh sb="3" eb="5">
      <t>セイビ</t>
    </rPh>
    <rPh sb="5" eb="7">
      <t>ジギョウ</t>
    </rPh>
    <rPh sb="8" eb="10">
      <t>コシツ</t>
    </rPh>
    <rPh sb="10" eb="12">
      <t>セイビ</t>
    </rPh>
    <rPh sb="12" eb="14">
      <t>イガイ</t>
    </rPh>
    <phoneticPr fontId="4"/>
  </si>
  <si>
    <r>
      <t>「新興感染症対応力強化事業（協定締結医療機関施設整備事業）」の実施を希望される医療機関は、</t>
    </r>
    <r>
      <rPr>
        <u/>
        <sz val="12"/>
        <color theme="1"/>
        <rFont val="ＭＳ Ｐゴシック"/>
        <family val="3"/>
        <charset val="128"/>
        <scheme val="minor"/>
      </rPr>
      <t>以下の点にご留意の上、回答をお願いします</t>
    </r>
    <r>
      <rPr>
        <sz val="12"/>
        <color theme="1"/>
        <rFont val="ＭＳ Ｐゴシック"/>
        <family val="3"/>
        <charset val="128"/>
        <scheme val="minor"/>
      </rPr>
      <t>。</t>
    </r>
    <rPh sb="31" eb="33">
      <t>ジッシ</t>
    </rPh>
    <rPh sb="34" eb="36">
      <t>キボウ</t>
    </rPh>
    <rPh sb="39" eb="41">
      <t>イリョウ</t>
    </rPh>
    <rPh sb="41" eb="43">
      <t>キカン</t>
    </rPh>
    <rPh sb="45" eb="47">
      <t>イカ</t>
    </rPh>
    <rPh sb="48" eb="49">
      <t>テン</t>
    </rPh>
    <rPh sb="51" eb="53">
      <t>リュウイ</t>
    </rPh>
    <rPh sb="54" eb="55">
      <t>ウエ</t>
    </rPh>
    <rPh sb="56" eb="58">
      <t>カイトウ</t>
    </rPh>
    <rPh sb="60" eb="61">
      <t>ネガ</t>
    </rPh>
    <phoneticPr fontId="53"/>
  </si>
  <si>
    <t>○○診療所</t>
    <rPh sb="2" eb="5">
      <t>シンリョウショ</t>
    </rPh>
    <phoneticPr fontId="4"/>
  </si>
  <si>
    <t>設計費</t>
    <rPh sb="0" eb="3">
      <t>セッケイヒ</t>
    </rPh>
    <phoneticPr fontId="4"/>
  </si>
  <si>
    <t>令和 6年 10月 1日</t>
    <rPh sb="0" eb="2">
      <t>レイワ</t>
    </rPh>
    <phoneticPr fontId="4"/>
  </si>
  <si>
    <t>令和 6年 10月 1日</t>
    <phoneticPr fontId="4"/>
  </si>
  <si>
    <r>
      <t>【留意事項】
○</t>
    </r>
    <r>
      <rPr>
        <b/>
        <u/>
        <sz val="12"/>
        <color theme="1"/>
        <rFont val="ＭＳ Ｐゴシック"/>
        <family val="3"/>
        <charset val="128"/>
        <scheme val="minor"/>
      </rPr>
      <t>期限までに回答がない場合は、補助金を受けることができません。</t>
    </r>
    <r>
      <rPr>
        <sz val="12"/>
        <color theme="1"/>
        <rFont val="ＭＳ Ｐゴシック"/>
        <family val="3"/>
        <charset val="128"/>
        <scheme val="minor"/>
      </rPr>
      <t>ただし、本調査に対する回答により補助を受けることが確定されるものではありません。
○</t>
    </r>
    <r>
      <rPr>
        <b/>
        <u/>
        <sz val="12"/>
        <color theme="1"/>
        <rFont val="ＭＳ Ｐゴシック"/>
        <family val="3"/>
        <charset val="128"/>
        <scheme val="minor"/>
      </rPr>
      <t>令和６年度内に整備が完了するものが対象</t>
    </r>
    <r>
      <rPr>
        <sz val="12"/>
        <color theme="1"/>
        <rFont val="ＭＳ Ｐゴシック"/>
        <family val="3"/>
        <charset val="128"/>
        <scheme val="minor"/>
      </rPr>
      <t>となります。事業着手は県からの指示後となります。県の指示を待たずに事業に着手した場合、原則、交付の対象となりません。
○補助額については、県予算の範囲内となるため、規定の基準額を補助できず、</t>
    </r>
    <r>
      <rPr>
        <b/>
        <u/>
        <sz val="12"/>
        <color theme="1"/>
        <rFont val="ＭＳ Ｐゴシック"/>
        <family val="3"/>
        <charset val="128"/>
        <scheme val="minor"/>
      </rPr>
      <t>医療機関様の負担が生じる</t>
    </r>
    <r>
      <rPr>
        <sz val="12"/>
        <color theme="1"/>
        <rFont val="ＭＳ Ｐゴシック"/>
        <family val="3"/>
        <charset val="128"/>
        <scheme val="minor"/>
      </rPr>
      <t>可能性があります。</t>
    </r>
    <r>
      <rPr>
        <b/>
        <u/>
        <sz val="12"/>
        <color theme="1"/>
        <rFont val="ＭＳ Ｐゴシック"/>
        <family val="3"/>
        <charset val="128"/>
        <scheme val="minor"/>
      </rPr>
      <t xml:space="preserve">
</t>
    </r>
    <r>
      <rPr>
        <sz val="12"/>
        <color theme="1"/>
        <rFont val="ＭＳ Ｐゴシック"/>
        <family val="3"/>
        <charset val="128"/>
        <scheme val="minor"/>
      </rPr>
      <t>○選定にあたっては、事業計画の必要性について</t>
    </r>
    <r>
      <rPr>
        <b/>
        <u/>
        <sz val="12"/>
        <color theme="1"/>
        <rFont val="ＭＳ Ｐゴシック"/>
        <family val="3"/>
        <charset val="128"/>
        <scheme val="minor"/>
      </rPr>
      <t xml:space="preserve">厳正なる審査を行います。
</t>
    </r>
    <r>
      <rPr>
        <sz val="12"/>
        <color theme="1"/>
        <rFont val="ＭＳ Ｐゴシック"/>
        <family val="3"/>
        <charset val="128"/>
        <scheme val="minor"/>
      </rPr>
      <t>審査の結果、</t>
    </r>
    <r>
      <rPr>
        <b/>
        <u/>
        <sz val="12"/>
        <color theme="1"/>
        <rFont val="ＭＳ Ｐゴシック"/>
        <family val="3"/>
        <charset val="128"/>
        <scheme val="minor"/>
      </rPr>
      <t>補助を受けることができない</t>
    </r>
    <r>
      <rPr>
        <sz val="12"/>
        <color theme="1"/>
        <rFont val="ＭＳ Ｐゴシック"/>
        <family val="3"/>
        <charset val="128"/>
        <scheme val="minor"/>
      </rPr>
      <t>場合もありますので、ご理解をお願いいたします。
○状況の変化等により、今回提出いただいた内容に変更が生じる場合には適宜ご相談ください。</t>
    </r>
    <rPh sb="1" eb="3">
      <t>リュウイ</t>
    </rPh>
    <rPh sb="3" eb="5">
      <t>ジコウ</t>
    </rPh>
    <rPh sb="83" eb="85">
      <t>ネンド</t>
    </rPh>
    <rPh sb="85" eb="86">
      <t>ナイ</t>
    </rPh>
    <rPh sb="90" eb="92">
      <t>カンリョウ</t>
    </rPh>
    <rPh sb="105" eb="107">
      <t>ジギョウ</t>
    </rPh>
    <rPh sb="107" eb="109">
      <t>チャクシュ</t>
    </rPh>
    <rPh sb="114" eb="116">
      <t>シジ</t>
    </rPh>
    <rPh sb="116" eb="117">
      <t>アト</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</si>
</sst>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 numFmtId="191" formatCode="#,##0.0_ "/>
    <numFmt numFmtId="192" formatCode="0.0_);[Red]\(0.0\)"/>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
      <sz val="10"/>
      <color rgb="FFFF0000"/>
      <name val="ＭＳ Ｐゴシック"/>
      <family val="3"/>
      <charset val="128"/>
    </font>
    <font>
      <sz val="9"/>
      <color indexed="81"/>
      <name val="MS P ゴシック"/>
      <family val="3"/>
      <charset val="128"/>
    </font>
    <font>
      <sz val="11"/>
      <color rgb="FFC00000"/>
      <name val="ＭＳ Ｐゴシック"/>
      <family val="2"/>
      <scheme val="minor"/>
    </font>
    <font>
      <b/>
      <sz val="12"/>
      <color rgb="FFC00000"/>
      <name val="ＭＳ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s>
  <borders count="1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medium">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
      <left/>
      <right style="thin">
        <color rgb="FFC00000"/>
      </right>
      <top/>
      <bottom/>
      <diagonal/>
    </border>
    <border>
      <left/>
      <right/>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s>
  <cellStyleXfs count="9">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xf numFmtId="0" fontId="51" fillId="0" borderId="0"/>
    <xf numFmtId="38" fontId="51" fillId="0" borderId="0" applyFont="0" applyFill="0" applyBorder="0" applyAlignment="0" applyProtection="0">
      <alignment vertical="center"/>
    </xf>
  </cellStyleXfs>
  <cellXfs count="591">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51" fillId="0" borderId="0" xfId="7"/>
    <xf numFmtId="0" fontId="51" fillId="0" borderId="0" xfId="7" applyAlignment="1">
      <alignment horizontal="right"/>
    </xf>
    <xf numFmtId="0" fontId="54" fillId="0" borderId="0" xfId="7" applyFont="1" applyAlignment="1">
      <alignment horizontal="center" wrapText="1"/>
    </xf>
    <xf numFmtId="0" fontId="54" fillId="0" borderId="0" xfId="7" applyFont="1" applyAlignment="1">
      <alignment horizontal="center"/>
    </xf>
    <xf numFmtId="0" fontId="55" fillId="0" borderId="0" xfId="7" applyFont="1" applyAlignment="1">
      <alignment vertical="center" wrapText="1"/>
    </xf>
    <xf numFmtId="188" fontId="46" fillId="5" borderId="20" xfId="0" applyNumberFormat="1" applyFont="1" applyFill="1" applyBorder="1" applyAlignment="1">
      <alignment horizontal="right" vertical="center" shrinkToFit="1"/>
    </xf>
    <xf numFmtId="0" fontId="46" fillId="5" borderId="14" xfId="0" applyFont="1" applyFill="1" applyBorder="1" applyAlignment="1">
      <alignment vertical="center" wrapText="1"/>
    </xf>
    <xf numFmtId="0" fontId="58" fillId="5" borderId="1" xfId="0" applyFont="1" applyFill="1" applyBorder="1" applyAlignment="1">
      <alignment vertical="center"/>
    </xf>
    <xf numFmtId="57" fontId="58" fillId="5" borderId="64" xfId="0" applyNumberFormat="1" applyFont="1" applyFill="1" applyBorder="1" applyAlignment="1">
      <alignment horizontal="center" vertical="center" shrinkToFit="1"/>
    </xf>
    <xf numFmtId="0" fontId="10" fillId="0" borderId="0" xfId="0" applyFont="1" applyAlignment="1">
      <alignment horizontal="center" vertical="center"/>
    </xf>
    <xf numFmtId="0" fontId="8" fillId="0" borderId="30"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22" fillId="0" borderId="0" xfId="0" applyFont="1" applyBorder="1" applyAlignment="1">
      <alignment vertical="center"/>
    </xf>
    <xf numFmtId="0" fontId="52" fillId="0" borderId="0" xfId="7" applyFont="1" applyBorder="1" applyAlignment="1">
      <alignment vertical="center"/>
    </xf>
    <xf numFmtId="0" fontId="51" fillId="0" borderId="106" xfId="7" applyBorder="1"/>
    <xf numFmtId="0" fontId="51" fillId="0" borderId="107" xfId="7" applyBorder="1"/>
    <xf numFmtId="0" fontId="60" fillId="0" borderId="0" xfId="7" applyFont="1"/>
    <xf numFmtId="188" fontId="8" fillId="8" borderId="18" xfId="0" applyNumberFormat="1" applyFont="1" applyFill="1" applyBorder="1" applyAlignment="1">
      <alignment vertical="center" shrinkToFit="1"/>
    </xf>
    <xf numFmtId="188" fontId="8" fillId="8" borderId="17" xfId="0" applyNumberFormat="1" applyFont="1" applyFill="1" applyBorder="1" applyAlignment="1">
      <alignment vertical="center" shrinkToFit="1"/>
    </xf>
    <xf numFmtId="188" fontId="8" fillId="8" borderId="20" xfId="0" applyNumberFormat="1" applyFont="1" applyFill="1" applyBorder="1" applyAlignment="1">
      <alignment vertical="center" shrinkToFit="1"/>
    </xf>
    <xf numFmtId="188" fontId="8" fillId="8" borderId="6" xfId="0" applyNumberFormat="1" applyFont="1" applyFill="1" applyBorder="1" applyAlignment="1">
      <alignment vertical="center" shrinkToFit="1"/>
    </xf>
    <xf numFmtId="188" fontId="12" fillId="8" borderId="20" xfId="0" applyNumberFormat="1" applyFont="1" applyFill="1" applyBorder="1" applyAlignment="1">
      <alignment vertical="center" shrinkToFit="1"/>
    </xf>
    <xf numFmtId="188" fontId="8" fillId="8" borderId="8" xfId="0" applyNumberFormat="1" applyFont="1" applyFill="1" applyBorder="1" applyAlignment="1">
      <alignment vertical="center" shrinkToFit="1"/>
    </xf>
    <xf numFmtId="188" fontId="8" fillId="8" borderId="51" xfId="0" applyNumberFormat="1" applyFont="1" applyFill="1" applyBorder="1" applyAlignment="1">
      <alignment vertical="center" shrinkToFit="1"/>
    </xf>
    <xf numFmtId="188" fontId="8" fillId="8" borderId="52" xfId="0" applyNumberFormat="1" applyFont="1" applyFill="1" applyBorder="1" applyAlignment="1">
      <alignment vertical="center" shrinkToFit="1"/>
    </xf>
    <xf numFmtId="188" fontId="8" fillId="8" borderId="31" xfId="0" applyNumberFormat="1" applyFont="1" applyFill="1" applyBorder="1" applyAlignment="1">
      <alignment vertical="center" shrinkToFit="1"/>
    </xf>
    <xf numFmtId="188" fontId="8" fillId="8" borderId="23" xfId="0" applyNumberFormat="1" applyFont="1" applyFill="1" applyBorder="1" applyAlignment="1">
      <alignment vertical="center" shrinkToFit="1"/>
    </xf>
    <xf numFmtId="188" fontId="8" fillId="8" borderId="104" xfId="0" applyNumberFormat="1" applyFont="1" applyFill="1" applyBorder="1" applyAlignment="1">
      <alignment vertical="center" shrinkToFit="1"/>
    </xf>
    <xf numFmtId="187" fontId="8" fillId="8" borderId="64" xfId="0" applyNumberFormat="1" applyFont="1" applyFill="1" applyBorder="1" applyAlignment="1">
      <alignment horizontal="left" vertical="center" wrapText="1"/>
    </xf>
    <xf numFmtId="187" fontId="8" fillId="8" borderId="34" xfId="0" applyNumberFormat="1" applyFont="1" applyFill="1" applyBorder="1" applyAlignment="1">
      <alignment horizontal="left" vertical="center" wrapText="1"/>
    </xf>
    <xf numFmtId="0" fontId="8" fillId="8" borderId="21"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8" borderId="36" xfId="0" applyFont="1" applyFill="1" applyBorder="1" applyAlignment="1">
      <alignment horizontal="right" vertical="center" wrapText="1"/>
    </xf>
    <xf numFmtId="0" fontId="8" fillId="8" borderId="17" xfId="0" applyFont="1" applyFill="1" applyBorder="1" applyAlignment="1">
      <alignment horizontal="right" vertical="center" wrapText="1"/>
    </xf>
    <xf numFmtId="0" fontId="8" fillId="8" borderId="18" xfId="0" applyFont="1" applyFill="1" applyBorder="1" applyAlignment="1">
      <alignment horizontal="right" vertical="center" wrapText="1"/>
    </xf>
    <xf numFmtId="178" fontId="8" fillId="8" borderId="37" xfId="0" applyNumberFormat="1" applyFont="1" applyFill="1" applyBorder="1" applyAlignment="1">
      <alignment horizontal="right" vertical="center" shrinkToFit="1"/>
    </xf>
    <xf numFmtId="178" fontId="8" fillId="8" borderId="6" xfId="0" applyNumberFormat="1" applyFont="1" applyFill="1" applyBorder="1" applyAlignment="1">
      <alignment horizontal="right" vertical="center" shrinkToFit="1"/>
    </xf>
    <xf numFmtId="177" fontId="8" fillId="8" borderId="6" xfId="0" applyNumberFormat="1" applyFont="1" applyFill="1" applyBorder="1" applyAlignment="1">
      <alignment horizontal="right" vertical="center" shrinkToFit="1"/>
    </xf>
    <xf numFmtId="186" fontId="8" fillId="8" borderId="37" xfId="0" applyNumberFormat="1" applyFont="1" applyFill="1" applyBorder="1" applyAlignment="1">
      <alignment horizontal="right" vertical="center" shrinkToFit="1"/>
    </xf>
    <xf numFmtId="188" fontId="8" fillId="8" borderId="6" xfId="0" applyNumberFormat="1" applyFont="1" applyFill="1" applyBorder="1" applyAlignment="1">
      <alignment horizontal="right" vertical="center" shrinkToFit="1"/>
    </xf>
    <xf numFmtId="188" fontId="8" fillId="8" borderId="37" xfId="0" applyNumberFormat="1" applyFont="1" applyFill="1" applyBorder="1" applyAlignment="1">
      <alignment horizontal="right" vertical="center" shrinkToFit="1"/>
    </xf>
    <xf numFmtId="188" fontId="12" fillId="8" borderId="6" xfId="0" applyNumberFormat="1" applyFont="1" applyFill="1" applyBorder="1" applyAlignment="1">
      <alignment vertical="center" shrinkToFit="1"/>
    </xf>
    <xf numFmtId="189" fontId="8" fillId="8" borderId="37" xfId="0" applyNumberFormat="1" applyFont="1" applyFill="1" applyBorder="1" applyAlignment="1">
      <alignment horizontal="right" vertical="center" shrinkToFit="1"/>
    </xf>
    <xf numFmtId="189" fontId="8" fillId="8" borderId="6" xfId="0" applyNumberFormat="1" applyFont="1" applyFill="1" applyBorder="1" applyAlignment="1">
      <alignment horizontal="right" vertical="center" shrinkToFit="1"/>
    </xf>
    <xf numFmtId="188" fontId="12" fillId="8" borderId="37" xfId="0" applyNumberFormat="1" applyFont="1" applyFill="1" applyBorder="1" applyAlignment="1">
      <alignment vertical="center" shrinkToFit="1"/>
    </xf>
    <xf numFmtId="188" fontId="8" fillId="8" borderId="19" xfId="0" applyNumberFormat="1" applyFont="1" applyFill="1" applyBorder="1" applyAlignment="1">
      <alignment vertical="center" shrinkToFit="1"/>
    </xf>
    <xf numFmtId="188" fontId="8" fillId="8" borderId="13" xfId="0" applyNumberFormat="1" applyFont="1" applyFill="1" applyBorder="1" applyAlignment="1">
      <alignment vertical="center" shrinkToFit="1"/>
    </xf>
    <xf numFmtId="188" fontId="8" fillId="8" borderId="99" xfId="0" applyNumberFormat="1" applyFont="1" applyFill="1" applyBorder="1" applyAlignment="1">
      <alignment vertical="center" shrinkToFit="1"/>
    </xf>
    <xf numFmtId="188" fontId="8" fillId="8" borderId="100" xfId="0" applyNumberFormat="1" applyFont="1" applyFill="1" applyBorder="1" applyAlignment="1">
      <alignment vertical="center" shrinkToFit="1"/>
    </xf>
    <xf numFmtId="188" fontId="8" fillId="8" borderId="27" xfId="0" applyNumberFormat="1" applyFont="1" applyFill="1" applyBorder="1" applyAlignment="1">
      <alignment vertical="center" shrinkToFit="1"/>
    </xf>
    <xf numFmtId="188" fontId="8" fillId="8" borderId="1" xfId="0" applyNumberFormat="1" applyFont="1" applyFill="1" applyBorder="1" applyAlignment="1">
      <alignment vertical="center" shrinkToFit="1"/>
    </xf>
    <xf numFmtId="188" fontId="8" fillId="8" borderId="37" xfId="0" applyNumberFormat="1" applyFont="1" applyFill="1" applyBorder="1" applyAlignment="1">
      <alignment vertical="center" shrinkToFit="1"/>
    </xf>
    <xf numFmtId="188" fontId="8" fillId="8" borderId="44" xfId="0" applyNumberFormat="1" applyFont="1" applyFill="1" applyBorder="1" applyAlignment="1">
      <alignment vertical="center" shrinkToFit="1"/>
    </xf>
    <xf numFmtId="188" fontId="8" fillId="8" borderId="21" xfId="0" applyNumberFormat="1" applyFont="1" applyFill="1" applyBorder="1" applyAlignment="1">
      <alignment vertical="center" shrinkToFit="1"/>
    </xf>
    <xf numFmtId="186" fontId="46" fillId="8" borderId="37" xfId="0" applyNumberFormat="1" applyFont="1" applyFill="1" applyBorder="1" applyAlignment="1">
      <alignment horizontal="right" vertical="center" shrinkToFit="1"/>
    </xf>
    <xf numFmtId="188" fontId="46" fillId="8" borderId="6" xfId="0" applyNumberFormat="1" applyFont="1" applyFill="1" applyBorder="1" applyAlignment="1">
      <alignment horizontal="right" vertical="center" shrinkToFit="1"/>
    </xf>
    <xf numFmtId="188" fontId="46" fillId="8" borderId="17" xfId="0" applyNumberFormat="1" applyFont="1" applyFill="1" applyBorder="1" applyAlignment="1">
      <alignment vertical="center" shrinkToFit="1"/>
    </xf>
    <xf numFmtId="188" fontId="46" fillId="8" borderId="6" xfId="0" applyNumberFormat="1" applyFont="1" applyFill="1" applyBorder="1" applyAlignment="1">
      <alignment vertical="center" shrinkToFit="1"/>
    </xf>
    <xf numFmtId="188" fontId="46" fillId="8" borderId="8" xfId="0" applyNumberFormat="1" applyFont="1" applyFill="1" applyBorder="1" applyAlignment="1">
      <alignment vertical="center" shrinkToFit="1"/>
    </xf>
    <xf numFmtId="188" fontId="46" fillId="8" borderId="18" xfId="0" applyNumberFormat="1" applyFont="1" applyFill="1" applyBorder="1" applyAlignment="1">
      <alignment vertical="center" shrinkToFit="1"/>
    </xf>
    <xf numFmtId="188" fontId="46" fillId="8" borderId="20" xfId="0" applyNumberFormat="1" applyFont="1" applyFill="1" applyBorder="1" applyAlignment="1">
      <alignment vertical="center" shrinkToFit="1"/>
    </xf>
    <xf numFmtId="0" fontId="55" fillId="0" borderId="0" xfId="7" applyFont="1" applyAlignment="1">
      <alignment horizontal="left" vertical="center" wrapText="1"/>
    </xf>
    <xf numFmtId="3" fontId="8" fillId="8" borderId="6" xfId="0" applyNumberFormat="1" applyFont="1" applyFill="1" applyBorder="1" applyAlignment="1">
      <alignment horizontal="right" vertical="center" shrinkToFit="1"/>
    </xf>
    <xf numFmtId="189" fontId="12" fillId="8" borderId="0" xfId="0" applyNumberFormat="1" applyFont="1" applyFill="1" applyAlignment="1">
      <alignment vertical="center" shrinkToFit="1"/>
    </xf>
    <xf numFmtId="188" fontId="14" fillId="0" borderId="19" xfId="0" applyNumberFormat="1" applyFont="1" applyBorder="1" applyAlignment="1">
      <alignment vertical="center" shrinkToFit="1"/>
    </xf>
    <xf numFmtId="188" fontId="8" fillId="0" borderId="19" xfId="0" applyNumberFormat="1" applyFont="1" applyBorder="1" applyAlignment="1">
      <alignment vertical="center" shrinkToFit="1"/>
    </xf>
    <xf numFmtId="188" fontId="8" fillId="0" borderId="21" xfId="0" applyNumberFormat="1" applyFont="1" applyBorder="1" applyAlignment="1">
      <alignment vertical="center" shrinkToFit="1"/>
    </xf>
    <xf numFmtId="191" fontId="8" fillId="0" borderId="19" xfId="0" applyNumberFormat="1" applyFont="1" applyBorder="1" applyAlignment="1">
      <alignment vertical="center" shrinkToFit="1"/>
    </xf>
    <xf numFmtId="192" fontId="8" fillId="0" borderId="19" xfId="0" applyNumberFormat="1" applyFont="1" applyBorder="1" applyAlignment="1">
      <alignment vertical="center" shrinkToFit="1"/>
    </xf>
    <xf numFmtId="192" fontId="14" fillId="0" borderId="19" xfId="0" applyNumberFormat="1" applyFont="1" applyBorder="1" applyAlignment="1">
      <alignment vertical="center" shrinkToFit="1"/>
    </xf>
    <xf numFmtId="191" fontId="8" fillId="0" borderId="21" xfId="0" applyNumberFormat="1" applyFont="1" applyBorder="1" applyAlignment="1">
      <alignment vertical="center" shrinkToFit="1"/>
    </xf>
    <xf numFmtId="0" fontId="55" fillId="0" borderId="0" xfId="7" applyFont="1" applyAlignment="1">
      <alignment horizontal="left" vertical="center" wrapText="1"/>
    </xf>
    <xf numFmtId="0" fontId="55" fillId="0" borderId="0" xfId="7" applyFont="1" applyAlignment="1">
      <alignment horizontal="left" vertical="top" wrapText="1"/>
    </xf>
    <xf numFmtId="0" fontId="61" fillId="0" borderId="108" xfId="7" applyFont="1" applyBorder="1" applyAlignment="1">
      <alignment horizontal="center" vertical="center"/>
    </xf>
    <xf numFmtId="0" fontId="61" fillId="0" borderId="109" xfId="7" applyFont="1" applyBorder="1" applyAlignment="1">
      <alignment horizontal="center" vertical="center"/>
    </xf>
    <xf numFmtId="0" fontId="61" fillId="0" borderId="110" xfId="7" applyFont="1" applyBorder="1" applyAlignment="1">
      <alignment horizontal="center" vertical="center"/>
    </xf>
    <xf numFmtId="0" fontId="61" fillId="0" borderId="111" xfId="7" applyFont="1" applyBorder="1" applyAlignment="1">
      <alignment horizontal="center" vertical="center"/>
    </xf>
    <xf numFmtId="0" fontId="61" fillId="0" borderId="107" xfId="7" applyFont="1" applyBorder="1" applyAlignment="1">
      <alignment horizontal="center" vertical="center"/>
    </xf>
    <xf numFmtId="0" fontId="61" fillId="0" borderId="112" xfId="7" applyFont="1" applyBorder="1" applyAlignment="1">
      <alignment horizontal="center" vertical="center"/>
    </xf>
    <xf numFmtId="0" fontId="54" fillId="0" borderId="0" xfId="7" applyFont="1" applyAlignment="1">
      <alignment horizontal="center" wrapText="1"/>
    </xf>
    <xf numFmtId="0" fontId="54" fillId="0" borderId="0" xfId="7" applyFont="1" applyAlignment="1">
      <alignment horizontal="center" vertical="center" wrapText="1"/>
    </xf>
    <xf numFmtId="188" fontId="8" fillId="8" borderId="105" xfId="0" applyNumberFormat="1" applyFont="1" applyFill="1" applyBorder="1" applyAlignment="1">
      <alignment horizontal="center" vertical="center" shrinkToFit="1"/>
    </xf>
    <xf numFmtId="188" fontId="8" fillId="8" borderId="98" xfId="0" applyNumberFormat="1" applyFont="1" applyFill="1" applyBorder="1" applyAlignment="1">
      <alignment horizontal="center" vertical="center" shrinkToFit="1"/>
    </xf>
    <xf numFmtId="188" fontId="8" fillId="8" borderId="103" xfId="0" applyNumberFormat="1" applyFont="1" applyFill="1" applyBorder="1" applyAlignment="1">
      <alignment horizontal="center" vertical="center" shrinkToFi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8" borderId="1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95" xfId="0" applyFont="1" applyFill="1" applyBorder="1" applyAlignment="1">
      <alignment horizontal="right" vertical="center" wrapText="1"/>
    </xf>
    <xf numFmtId="0" fontId="8" fillId="8" borderId="63" xfId="0" applyFont="1" applyFill="1" applyBorder="1" applyAlignment="1">
      <alignment horizontal="right" vertical="center" wrapText="1"/>
    </xf>
    <xf numFmtId="0" fontId="8" fillId="8"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178" fontId="8" fillId="8" borderId="101" xfId="0" applyNumberFormat="1" applyFont="1" applyFill="1" applyBorder="1" applyAlignment="1">
      <alignment horizontal="center" vertical="center" shrinkToFit="1"/>
    </xf>
    <xf numFmtId="178" fontId="8" fillId="8" borderId="48" xfId="0" applyNumberFormat="1" applyFont="1" applyFill="1" applyBorder="1" applyAlignment="1">
      <alignment horizontal="center" vertical="center" shrinkToFit="1"/>
    </xf>
    <xf numFmtId="178" fontId="8" fillId="8" borderId="50" xfId="0" applyNumberFormat="1" applyFont="1" applyFill="1" applyBorder="1" applyAlignment="1">
      <alignment horizontal="center" vertical="center" shrinkToFit="1"/>
    </xf>
    <xf numFmtId="188" fontId="8" fillId="8" borderId="101" xfId="0" applyNumberFormat="1" applyFont="1" applyFill="1" applyBorder="1" applyAlignment="1">
      <alignment horizontal="center" vertical="center" shrinkToFit="1"/>
    </xf>
    <xf numFmtId="188" fontId="8" fillId="8" borderId="48" xfId="0" applyNumberFormat="1" applyFont="1" applyFill="1" applyBorder="1" applyAlignment="1">
      <alignment horizontal="center" vertical="center" shrinkToFit="1"/>
    </xf>
    <xf numFmtId="188" fontId="8" fillId="8" borderId="50" xfId="0" applyNumberFormat="1" applyFont="1" applyFill="1" applyBorder="1" applyAlignment="1">
      <alignment horizontal="center" vertical="center" shrinkToFi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188" fontId="8" fillId="8" borderId="102" xfId="0" applyNumberFormat="1" applyFont="1" applyFill="1" applyBorder="1" applyAlignment="1">
      <alignment horizontal="center" vertical="center" shrinkToFit="1"/>
    </xf>
    <xf numFmtId="0" fontId="8" fillId="8" borderId="0" xfId="0" applyFont="1" applyFill="1" applyAlignment="1">
      <alignment horizontal="left" vertical="center" wrapText="1"/>
    </xf>
    <xf numFmtId="0" fontId="8" fillId="8" borderId="26" xfId="0" applyFont="1" applyFill="1" applyBorder="1" applyAlignment="1">
      <alignment horizontal="left" vertical="center" wrapText="1"/>
    </xf>
    <xf numFmtId="0" fontId="8" fillId="8" borderId="15" xfId="0" applyFont="1" applyFill="1" applyBorder="1" applyAlignment="1">
      <alignment horizontal="center" vertical="center" textRotation="255" wrapText="1"/>
    </xf>
    <xf numFmtId="0" fontId="8" fillId="8" borderId="19" xfId="0" applyFont="1" applyFill="1" applyBorder="1" applyAlignment="1">
      <alignment horizontal="center" vertical="center" textRotation="255" wrapText="1"/>
    </xf>
    <xf numFmtId="0" fontId="8" fillId="8" borderId="21" xfId="0" applyFont="1" applyFill="1" applyBorder="1" applyAlignment="1">
      <alignment horizontal="center" vertical="center" textRotation="255" wrapText="1"/>
    </xf>
    <xf numFmtId="0" fontId="8" fillId="8" borderId="16" xfId="0" applyFont="1" applyFill="1" applyBorder="1" applyAlignment="1">
      <alignment horizontal="left" vertical="center" wrapText="1"/>
    </xf>
    <xf numFmtId="0" fontId="8" fillId="8" borderId="32" xfId="0" applyFont="1" applyFill="1" applyBorder="1" applyAlignment="1">
      <alignment horizontal="left" vertical="center" wrapText="1"/>
    </xf>
    <xf numFmtId="188" fontId="8" fillId="8" borderId="45" xfId="0" applyNumberFormat="1" applyFont="1" applyFill="1" applyBorder="1" applyAlignment="1">
      <alignment vertical="center" shrinkToFit="1"/>
    </xf>
    <xf numFmtId="188" fontId="8" fillId="8" borderId="47" xfId="0" applyNumberFormat="1" applyFont="1" applyFill="1" applyBorder="1" applyAlignment="1">
      <alignment vertical="center" shrinkToFit="1"/>
    </xf>
    <xf numFmtId="188" fontId="8" fillId="8" borderId="49" xfId="0" applyNumberFormat="1" applyFont="1" applyFill="1" applyBorder="1" applyAlignment="1">
      <alignment vertical="center" shrinkToFit="1"/>
    </xf>
    <xf numFmtId="188" fontId="8" fillId="8" borderId="46" xfId="0" applyNumberFormat="1" applyFont="1" applyFill="1" applyBorder="1" applyAlignment="1">
      <alignment vertical="center" shrinkToFit="1"/>
    </xf>
    <xf numFmtId="188" fontId="8" fillId="8" borderId="48" xfId="0" applyNumberFormat="1" applyFont="1" applyFill="1" applyBorder="1" applyAlignment="1">
      <alignment vertical="center" shrinkToFit="1"/>
    </xf>
    <xf numFmtId="188" fontId="8" fillId="8" borderId="50" xfId="0" applyNumberFormat="1" applyFont="1" applyFill="1" applyBorder="1" applyAlignment="1">
      <alignment vertical="center" shrinkToFit="1"/>
    </xf>
    <xf numFmtId="0" fontId="8" fillId="8" borderId="22" xfId="0" applyFont="1" applyFill="1" applyBorder="1" applyAlignment="1">
      <alignment horizontal="center" vertical="center" wrapText="1"/>
    </xf>
    <xf numFmtId="0" fontId="8" fillId="8" borderId="38" xfId="0" applyFont="1" applyFill="1" applyBorder="1" applyAlignment="1">
      <alignment horizontal="center"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77" fontId="8" fillId="8" borderId="102" xfId="0" applyNumberFormat="1" applyFont="1" applyFill="1" applyBorder="1" applyAlignment="1">
      <alignment horizontal="center" vertical="center" shrinkToFit="1"/>
    </xf>
    <xf numFmtId="177" fontId="8" fillId="8" borderId="98" xfId="0" applyNumberFormat="1" applyFont="1" applyFill="1" applyBorder="1" applyAlignment="1">
      <alignment horizontal="center" vertical="center" shrinkToFit="1"/>
    </xf>
    <xf numFmtId="177" fontId="8" fillId="8" borderId="103" xfId="0" applyNumberFormat="1" applyFont="1" applyFill="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6" xfId="0" applyNumberFormat="1" applyFont="1" applyFill="1" applyBorder="1" applyAlignment="1">
      <alignment horizontal="center" vertical="center"/>
    </xf>
    <xf numFmtId="181" fontId="22" fillId="5" borderId="97"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13" xfId="0" applyFont="1" applyBorder="1" applyAlignment="1">
      <alignment horizontal="left" vertical="center"/>
    </xf>
    <xf numFmtId="0" fontId="58" fillId="5" borderId="13" xfId="0" applyFont="1" applyFill="1" applyBorder="1" applyAlignment="1">
      <alignment horizontal="center" vertical="center"/>
    </xf>
    <xf numFmtId="0" fontId="22" fillId="0" borderId="2"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5" xfId="0" applyFont="1" applyBorder="1" applyAlignment="1">
      <alignment vertical="center"/>
    </xf>
    <xf numFmtId="0" fontId="22" fillId="0" borderId="0"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0" fontId="22" fillId="0" borderId="13" xfId="0" applyFont="1" applyBorder="1" applyAlignment="1">
      <alignment horizontal="center" vertical="center" wrapText="1"/>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5" borderId="13" xfId="0" applyFont="1" applyFill="1" applyBorder="1" applyAlignment="1">
      <alignment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shrinkToFit="1"/>
    </xf>
    <xf numFmtId="0" fontId="16" fillId="0" borderId="0" xfId="0" applyFont="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xf numFmtId="0" fontId="46" fillId="5" borderId="43" xfId="0" applyFont="1" applyFill="1" applyBorder="1" applyAlignment="1">
      <alignment horizontal="left" vertical="center" wrapText="1"/>
    </xf>
    <xf numFmtId="0" fontId="46" fillId="5" borderId="40" xfId="0" applyFont="1" applyFill="1" applyBorder="1" applyAlignment="1">
      <alignment horizontal="left" vertical="center" wrapText="1"/>
    </xf>
    <xf numFmtId="0" fontId="46" fillId="5" borderId="41" xfId="0" applyFont="1" applyFill="1" applyBorder="1" applyAlignment="1">
      <alignment horizontal="left" vertical="center" wrapText="1"/>
    </xf>
    <xf numFmtId="0" fontId="58" fillId="5" borderId="13" xfId="0" applyFont="1" applyFill="1" applyBorder="1" applyAlignment="1">
      <alignment vertical="center" shrinkToFit="1"/>
    </xf>
    <xf numFmtId="181" fontId="58" fillId="5" borderId="12" xfId="0" applyNumberFormat="1" applyFont="1" applyFill="1" applyBorder="1" applyAlignment="1">
      <alignment horizontal="center" vertical="center"/>
    </xf>
    <xf numFmtId="181" fontId="58" fillId="5" borderId="64" xfId="0" applyNumberFormat="1" applyFont="1" applyFill="1" applyBorder="1" applyAlignment="1">
      <alignment horizontal="center" vertical="center"/>
    </xf>
    <xf numFmtId="182" fontId="58" fillId="5" borderId="93" xfId="0" applyNumberFormat="1" applyFont="1" applyFill="1" applyBorder="1" applyAlignment="1">
      <alignment horizontal="center" vertical="center"/>
    </xf>
    <xf numFmtId="182" fontId="58" fillId="5" borderId="96" xfId="0" applyNumberFormat="1" applyFont="1" applyFill="1" applyBorder="1" applyAlignment="1">
      <alignment horizontal="center" vertical="center"/>
    </xf>
    <xf numFmtId="181" fontId="58" fillId="5" borderId="97" xfId="0" applyNumberFormat="1" applyFont="1" applyFill="1" applyBorder="1" applyAlignment="1">
      <alignment horizontal="center" vertical="center"/>
    </xf>
    <xf numFmtId="181" fontId="58" fillId="5" borderId="94" xfId="0" applyNumberFormat="1" applyFont="1" applyFill="1" applyBorder="1" applyAlignment="1">
      <alignment horizontal="center" vertical="center"/>
    </xf>
    <xf numFmtId="190" fontId="58" fillId="5" borderId="12" xfId="0" applyNumberFormat="1" applyFont="1" applyFill="1" applyBorder="1" applyAlignment="1">
      <alignment horizontal="center" vertical="center"/>
    </xf>
    <xf numFmtId="190" fontId="58" fillId="5" borderId="63" xfId="0" applyNumberFormat="1" applyFont="1" applyFill="1" applyBorder="1" applyAlignment="1">
      <alignment horizontal="center" vertical="center"/>
    </xf>
    <xf numFmtId="190" fontId="58" fillId="5" borderId="64" xfId="0" applyNumberFormat="1" applyFont="1" applyFill="1" applyBorder="1" applyAlignment="1">
      <alignment horizontal="center" vertical="center"/>
    </xf>
  </cellXfs>
  <cellStyles count="9">
    <cellStyle name="桁区切り" xfId="1" builtinId="6"/>
    <cellStyle name="桁区切り 2" xfId="5" xr:uid="{00000000-0005-0000-0000-000001000000}"/>
    <cellStyle name="桁区切り 3" xfId="6" xr:uid="{00000000-0005-0000-0000-000002000000}"/>
    <cellStyle name="桁区切り 4" xfId="8" xr:uid="{594D0E17-627D-4356-993D-2BB8B4194788}"/>
    <cellStyle name="標準" xfId="0" builtinId="0"/>
    <cellStyle name="標準 2" xfId="2" xr:uid="{00000000-0005-0000-0000-000004000000}"/>
    <cellStyle name="標準 3" xfId="3" xr:uid="{00000000-0005-0000-0000-000005000000}"/>
    <cellStyle name="標準 4" xfId="4" xr:uid="{00000000-0005-0000-0000-000006000000}"/>
    <cellStyle name="標準 5" xfId="7" xr:uid="{EF06B6CE-5A9C-4E3E-9C51-C869BAAA08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0C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253365</xdr:colOff>
      <xdr:row>13</xdr:row>
      <xdr:rowOff>272415</xdr:rowOff>
    </xdr:from>
    <xdr:to>
      <xdr:col>7</xdr:col>
      <xdr:colOff>1800225</xdr:colOff>
      <xdr:row>13</xdr:row>
      <xdr:rowOff>1423035</xdr:rowOff>
    </xdr:to>
    <xdr:sp macro="" textlink="">
      <xdr:nvSpPr>
        <xdr:cNvPr id="2" name="正方形/長方形 1">
          <a:extLst>
            <a:ext uri="{FF2B5EF4-FFF2-40B4-BE49-F238E27FC236}">
              <a16:creationId xmlns:a16="http://schemas.microsoft.com/office/drawing/2014/main" id="{CCCE8E7A-E5B6-434D-BF3F-A1ACD84C745F}"/>
            </a:ext>
          </a:extLst>
        </xdr:cNvPr>
        <xdr:cNvSpPr/>
      </xdr:nvSpPr>
      <xdr:spPr>
        <a:xfrm>
          <a:off x="510540" y="6739890"/>
          <a:ext cx="5128260" cy="1150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rgbClr val="FF0000"/>
              </a:solidFill>
            </a:rPr>
            <a:t>交付要綱の正式な発出は令和６年度４月以降となり、今後内容を変更する可能性がございます。ご理解の上、ご回答をお願いします。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504826</xdr:colOff>
      <xdr:row>0</xdr:row>
      <xdr:rowOff>220579</xdr:rowOff>
    </xdr:from>
    <xdr:to>
      <xdr:col>11</xdr:col>
      <xdr:colOff>501318</xdr:colOff>
      <xdr:row>2</xdr:row>
      <xdr:rowOff>0</xdr:rowOff>
    </xdr:to>
    <xdr:sp macro="" textlink="">
      <xdr:nvSpPr>
        <xdr:cNvPr id="4" name="テキスト ボックス 3">
          <a:extLst>
            <a:ext uri="{FF2B5EF4-FFF2-40B4-BE49-F238E27FC236}">
              <a16:creationId xmlns:a16="http://schemas.microsoft.com/office/drawing/2014/main" id="{FFC3D721-E479-4C06-B05A-5B9E349D6240}"/>
            </a:ext>
          </a:extLst>
        </xdr:cNvPr>
        <xdr:cNvSpPr txBox="1"/>
      </xdr:nvSpPr>
      <xdr:spPr>
        <a:xfrm>
          <a:off x="5753101" y="220579"/>
          <a:ext cx="2587292" cy="2461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twoCellAnchor>
    <xdr:from>
      <xdr:col>6</xdr:col>
      <xdr:colOff>110290</xdr:colOff>
      <xdr:row>11</xdr:row>
      <xdr:rowOff>80210</xdr:rowOff>
    </xdr:from>
    <xdr:to>
      <xdr:col>11</xdr:col>
      <xdr:colOff>581526</xdr:colOff>
      <xdr:row>16</xdr:row>
      <xdr:rowOff>210553</xdr:rowOff>
    </xdr:to>
    <xdr:sp macro="" textlink="">
      <xdr:nvSpPr>
        <xdr:cNvPr id="5" name="テキスト ボックス 4">
          <a:extLst>
            <a:ext uri="{FF2B5EF4-FFF2-40B4-BE49-F238E27FC236}">
              <a16:creationId xmlns:a16="http://schemas.microsoft.com/office/drawing/2014/main" id="{1A5585B1-D9DC-4F8C-AEF4-02B652D6019B}"/>
            </a:ext>
          </a:extLst>
        </xdr:cNvPr>
        <xdr:cNvSpPr txBox="1"/>
      </xdr:nvSpPr>
      <xdr:spPr>
        <a:xfrm>
          <a:off x="4722395" y="2516605"/>
          <a:ext cx="3729789" cy="1283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●新築：新たに建物を建築する場合</a:t>
          </a:r>
          <a:endParaRPr kumimoji="1" lang="en-US" altLang="ja-JP" sz="900">
            <a:solidFill>
              <a:srgbClr val="FF0000"/>
            </a:solidFill>
          </a:endParaRPr>
        </a:p>
        <a:p>
          <a:r>
            <a:rPr kumimoji="1" lang="ja-JP" altLang="en-US" sz="900">
              <a:solidFill>
                <a:srgbClr val="FF0000"/>
              </a:solidFill>
            </a:rPr>
            <a:t>●移転新築：現在建物が存在する敷地とは別の敷地に新たに建物を建築し、かつ、現在の建物の機能を移転する場合　　　　　　　　　　　　　　　　　　　　　　　　　　　　　　　　　　　　　　　　　　　　　　　　　　　　　　　　　　　　　　　　　　　　　　　　　　　　　　　　　　　　　　　　　　　　　　　　　　　　　　　　　　　　　　　　　　　　　　　　　　　　　　　　　　　　　　　　　　　　　　　　　　　　　　　　　　　　　　　　　　　　　　　　　　　　　　　　　　　　　　　　　　　　　　　　　　　　　　　　　　　　　　　　　　　　　　　　　　　　　　　　　　　　　　　　　　　　　　　　　　　　　　　　　　　　　　　　　　　　　　　　　　　　　　　　　　　　　　　　　　　　　　　　　　　　　　　　　　　　　　　　　　　　　　　　　　　　　　　　　　　　　　　　　　　　　　　　　　　　　　　　　　　　　　　　　　　　　　　　　　　　　　　　　　　　　　　　　　　　　　　　　　　　　　　　　　　　　　　　　　　　　　　　　　　　　　　　　　　　　　　　　　　　　　　　　　　　　　　　●改築：従前の建物を取りこわして、これと位置・構造・規模がほぼ同程度のものを建築する場合</a:t>
          </a:r>
          <a:endParaRPr kumimoji="1" lang="en-US" altLang="ja-JP" sz="900">
            <a:solidFill>
              <a:srgbClr val="FF0000"/>
            </a:solidFill>
          </a:endParaRPr>
        </a:p>
        <a:p>
          <a:r>
            <a:rPr kumimoji="1" lang="ja-JP" altLang="en-US" sz="900">
              <a:solidFill>
                <a:srgbClr val="FF0000"/>
              </a:solidFill>
            </a:rPr>
            <a:t>●増築：敷地内の既存の建物を建て増しする場合で、敷地内に別に建物を新築する場合を含む</a:t>
          </a:r>
          <a:endParaRPr kumimoji="1" lang="en-US" altLang="ja-JP" sz="900">
            <a:solidFill>
              <a:srgbClr val="FF0000"/>
            </a:solidFill>
          </a:endParaRPr>
        </a:p>
        <a:p>
          <a:r>
            <a:rPr kumimoji="1" lang="ja-JP" altLang="en-US" sz="900">
              <a:solidFill>
                <a:srgbClr val="FF0000"/>
              </a:solidFill>
            </a:rPr>
            <a:t>●改修：建物の主要構造部分を取りこわさない模様替及び内部改修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134471</xdr:colOff>
      <xdr:row>0</xdr:row>
      <xdr:rowOff>112059</xdr:rowOff>
    </xdr:from>
    <xdr:to>
      <xdr:col>10</xdr:col>
      <xdr:colOff>578740</xdr:colOff>
      <xdr:row>1</xdr:row>
      <xdr:rowOff>223626</xdr:rowOff>
    </xdr:to>
    <xdr:sp macro="" textlink="">
      <xdr:nvSpPr>
        <xdr:cNvPr id="2" name="テキスト ボックス 1">
          <a:extLst>
            <a:ext uri="{FF2B5EF4-FFF2-40B4-BE49-F238E27FC236}">
              <a16:creationId xmlns:a16="http://schemas.microsoft.com/office/drawing/2014/main" id="{5248936E-4D2A-4934-860E-A7A98E395BE1}"/>
            </a:ext>
          </a:extLst>
        </xdr:cNvPr>
        <xdr:cNvSpPr txBox="1"/>
      </xdr:nvSpPr>
      <xdr:spPr>
        <a:xfrm>
          <a:off x="5569324" y="112059"/>
          <a:ext cx="2730269" cy="2684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631C6873-FF57-4C7D-A0F5-B93023F93E5A}"/>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526676</xdr:colOff>
      <xdr:row>0</xdr:row>
      <xdr:rowOff>89646</xdr:rowOff>
    </xdr:from>
    <xdr:to>
      <xdr:col>11</xdr:col>
      <xdr:colOff>519598</xdr:colOff>
      <xdr:row>1</xdr:row>
      <xdr:rowOff>123264</xdr:rowOff>
    </xdr:to>
    <xdr:sp macro="" textlink="">
      <xdr:nvSpPr>
        <xdr:cNvPr id="5" name="テキスト ボックス 4">
          <a:extLst>
            <a:ext uri="{FF2B5EF4-FFF2-40B4-BE49-F238E27FC236}">
              <a16:creationId xmlns:a16="http://schemas.microsoft.com/office/drawing/2014/main" id="{626D4272-0D90-4891-B756-0185C0FC23B5}"/>
            </a:ext>
          </a:extLst>
        </xdr:cNvPr>
        <xdr:cNvSpPr txBox="1"/>
      </xdr:nvSpPr>
      <xdr:spPr>
        <a:xfrm>
          <a:off x="5782235" y="89646"/>
          <a:ext cx="2592687" cy="2801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twoCellAnchor>
    <xdr:from>
      <xdr:col>6</xdr:col>
      <xdr:colOff>89646</xdr:colOff>
      <xdr:row>11</xdr:row>
      <xdr:rowOff>190499</xdr:rowOff>
    </xdr:from>
    <xdr:to>
      <xdr:col>11</xdr:col>
      <xdr:colOff>569729</xdr:colOff>
      <xdr:row>18</xdr:row>
      <xdr:rowOff>100853</xdr:rowOff>
    </xdr:to>
    <xdr:sp macro="" textlink="">
      <xdr:nvSpPr>
        <xdr:cNvPr id="6" name="テキスト ボックス 5">
          <a:extLst>
            <a:ext uri="{FF2B5EF4-FFF2-40B4-BE49-F238E27FC236}">
              <a16:creationId xmlns:a16="http://schemas.microsoft.com/office/drawing/2014/main" id="{0915FE7C-20EF-4BD1-A88D-C1D34397C008}"/>
            </a:ext>
          </a:extLst>
        </xdr:cNvPr>
        <xdr:cNvSpPr txBox="1"/>
      </xdr:nvSpPr>
      <xdr:spPr>
        <a:xfrm>
          <a:off x="4695264" y="2588558"/>
          <a:ext cx="3729789"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●新築：新たに建物を建築する場合</a:t>
          </a:r>
          <a:endParaRPr kumimoji="1" lang="en-US" altLang="ja-JP" sz="900">
            <a:solidFill>
              <a:srgbClr val="FF0000"/>
            </a:solidFill>
          </a:endParaRPr>
        </a:p>
        <a:p>
          <a:r>
            <a:rPr kumimoji="1" lang="ja-JP" altLang="en-US" sz="900">
              <a:solidFill>
                <a:srgbClr val="FF0000"/>
              </a:solidFill>
            </a:rPr>
            <a:t>●移転新築：現在建物が存在する敷地とは別の敷地に新たに建物を建築し、かつ、現在の建物の機能を移転する場合　　　　　　　　　　　　　　　　　　　　　　　　　　　　　　　　　　　　　　　　　　　　　　　　　　　　　　　　　　　　　　　　　　　　　　　　　　　　　　　　　　　　　　　　　　　　　　　　　　　　　　　　　　　　　　　　　　　　　　　　　　　　　　　　　　　　　　　　　　　　　　　　　　　　　　　　　　　　　　　　　　　　　　　　　　　　　　　　　　　　　　　　　　　　　　　　　　　　　　　　　　　　　　　　　　　　　　　　　　　　　　　　　　　　　　　　　　　　　　　　　　　　　　　　　　　　　　　　　　　　　　　　　　　　　　　　　　　　　　　　　　　　　　　　　　　　　　　　　　　　　　　　　　　　　　　　　　　　　　　　　　　　　　　　　　　　　　　　　　　　　　　　　　　　　　　　　　　　　　　　　　　　　　　　　　　　　　　　　　　　　　　　　　　　　　　　　　　　　　　　　　　　　　　　　　　　　　　　　　　　　　　　　　　　　　　　　　　　　　　　●改築：従前の建物を取りこわして、これと位置・構造・規模がほぼ同程度のものを建築する場合</a:t>
          </a:r>
          <a:endParaRPr kumimoji="1" lang="en-US" altLang="ja-JP" sz="900">
            <a:solidFill>
              <a:srgbClr val="FF0000"/>
            </a:solidFill>
          </a:endParaRPr>
        </a:p>
        <a:p>
          <a:r>
            <a:rPr kumimoji="1" lang="ja-JP" altLang="en-US" sz="900">
              <a:solidFill>
                <a:srgbClr val="FF0000"/>
              </a:solidFill>
            </a:rPr>
            <a:t>●増築：敷地内の既存の建物を建て増しする場合で、敷地内に別に建物を新築する場合を含む</a:t>
          </a:r>
          <a:endParaRPr kumimoji="1" lang="en-US" altLang="ja-JP" sz="900">
            <a:solidFill>
              <a:srgbClr val="FF0000"/>
            </a:solidFill>
          </a:endParaRPr>
        </a:p>
        <a:p>
          <a:r>
            <a:rPr kumimoji="1" lang="ja-JP" altLang="en-US" sz="900">
              <a:solidFill>
                <a:srgbClr val="FF0000"/>
              </a:solidFill>
            </a:rPr>
            <a:t>●改修：建物の主要構造部分を取りこわさない模様替及び内部改修</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296334</xdr:colOff>
      <xdr:row>0</xdr:row>
      <xdr:rowOff>74083</xdr:rowOff>
    </xdr:from>
    <xdr:to>
      <xdr:col>10</xdr:col>
      <xdr:colOff>621074</xdr:colOff>
      <xdr:row>1</xdr:row>
      <xdr:rowOff>179916</xdr:rowOff>
    </xdr:to>
    <xdr:sp macro="" textlink="">
      <xdr:nvSpPr>
        <xdr:cNvPr id="2" name="テキスト ボックス 1">
          <a:extLst>
            <a:ext uri="{FF2B5EF4-FFF2-40B4-BE49-F238E27FC236}">
              <a16:creationId xmlns:a16="http://schemas.microsoft.com/office/drawing/2014/main" id="{5261270F-981D-4F5B-820E-2CAA075D1ABC}"/>
            </a:ext>
          </a:extLst>
        </xdr:cNvPr>
        <xdr:cNvSpPr txBox="1"/>
      </xdr:nvSpPr>
      <xdr:spPr>
        <a:xfrm>
          <a:off x="5725584" y="74083"/>
          <a:ext cx="2610740" cy="25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EF69-64D0-4EFC-8CF8-B1F4B86A659B}">
  <sheetPr>
    <pageSetUpPr fitToPage="1"/>
  </sheetPr>
  <dimension ref="A1:J14"/>
  <sheetViews>
    <sheetView tabSelected="1" view="pageBreakPreview" zoomScaleNormal="75" zoomScaleSheetLayoutView="100" workbookViewId="0">
      <selection activeCell="B13" sqref="B13:H13"/>
    </sheetView>
  </sheetViews>
  <sheetFormatPr defaultRowHeight="13.5"/>
  <cols>
    <col min="1" max="1" width="3.375" style="216" customWidth="1"/>
    <col min="2" max="2" width="11.625" style="216" customWidth="1"/>
    <col min="3" max="3" width="4.25" style="216" customWidth="1"/>
    <col min="4" max="4" width="5.375" style="216" customWidth="1"/>
    <col min="5" max="5" width="9" style="216" customWidth="1"/>
    <col min="6" max="6" width="5.375" style="216" customWidth="1"/>
    <col min="7" max="7" width="11.375" style="216" customWidth="1"/>
    <col min="8" max="8" width="27.75" style="216" customWidth="1"/>
    <col min="9" max="9" width="3.625" style="216" customWidth="1"/>
    <col min="10" max="10" width="9" style="216"/>
    <col min="11" max="11" width="9" style="216" customWidth="1"/>
    <col min="12" max="16384" width="9" style="216"/>
  </cols>
  <sheetData>
    <row r="1" spans="1:10" ht="4.5" customHeight="1">
      <c r="B1" s="240"/>
      <c r="C1" s="240"/>
      <c r="D1" s="240"/>
      <c r="E1" s="240"/>
      <c r="F1" s="240"/>
      <c r="G1" s="240"/>
      <c r="H1" s="217"/>
    </row>
    <row r="2" spans="1:10" ht="14.25" customHeight="1">
      <c r="A2" s="239"/>
      <c r="B2" s="299" t="s">
        <v>406</v>
      </c>
      <c r="C2" s="300"/>
      <c r="D2" s="300"/>
      <c r="E2" s="300"/>
      <c r="F2" s="300"/>
      <c r="G2" s="301"/>
    </row>
    <row r="3" spans="1:10">
      <c r="A3" s="239"/>
      <c r="B3" s="302"/>
      <c r="C3" s="303"/>
      <c r="D3" s="303"/>
      <c r="E3" s="303"/>
      <c r="F3" s="303"/>
      <c r="G3" s="304"/>
    </row>
    <row r="4" spans="1:10">
      <c r="B4" s="238"/>
      <c r="C4" s="238"/>
      <c r="D4" s="238"/>
      <c r="E4" s="238"/>
      <c r="F4" s="238"/>
      <c r="G4" s="238"/>
    </row>
    <row r="5" spans="1:10" ht="9" customHeight="1"/>
    <row r="6" spans="1:10" ht="6" customHeight="1"/>
    <row r="7" spans="1:10" ht="60" customHeight="1">
      <c r="A7" s="306" t="s">
        <v>405</v>
      </c>
      <c r="B7" s="306"/>
      <c r="C7" s="306"/>
      <c r="D7" s="306"/>
      <c r="E7" s="306"/>
      <c r="F7" s="306"/>
      <c r="G7" s="306"/>
      <c r="H7" s="306"/>
      <c r="I7" s="306"/>
    </row>
    <row r="8" spans="1:10" ht="17.25" customHeight="1">
      <c r="A8" s="218"/>
      <c r="B8" s="219"/>
      <c r="C8" s="219"/>
      <c r="D8" s="219"/>
      <c r="E8" s="219"/>
      <c r="F8" s="219"/>
      <c r="G8" s="219"/>
      <c r="H8" s="219"/>
    </row>
    <row r="9" spans="1:10" ht="17.25" customHeight="1">
      <c r="A9" s="305" t="s">
        <v>409</v>
      </c>
      <c r="B9" s="305"/>
      <c r="C9" s="305"/>
      <c r="D9" s="305"/>
      <c r="E9" s="305"/>
      <c r="F9" s="305"/>
      <c r="G9" s="305"/>
      <c r="H9" s="305"/>
      <c r="I9" s="305"/>
    </row>
    <row r="10" spans="1:10" ht="17.25" customHeight="1">
      <c r="A10" s="218"/>
      <c r="B10" s="219"/>
      <c r="C10" s="219"/>
      <c r="D10" s="219"/>
      <c r="E10" s="219"/>
      <c r="F10" s="219"/>
      <c r="G10" s="219"/>
      <c r="H10" s="219"/>
    </row>
    <row r="11" spans="1:10" ht="89.25" customHeight="1">
      <c r="A11" s="220"/>
      <c r="B11" s="297" t="s">
        <v>410</v>
      </c>
      <c r="C11" s="297"/>
      <c r="D11" s="297"/>
      <c r="E11" s="297"/>
      <c r="F11" s="297"/>
      <c r="G11" s="297"/>
      <c r="H11" s="297"/>
    </row>
    <row r="12" spans="1:10" ht="23.25" customHeight="1">
      <c r="A12" s="220"/>
      <c r="B12" s="287"/>
      <c r="C12" s="287"/>
      <c r="D12" s="287"/>
      <c r="E12" s="287"/>
      <c r="F12" s="287"/>
      <c r="G12" s="287"/>
      <c r="H12" s="287"/>
    </row>
    <row r="13" spans="1:10" ht="208.5" customHeight="1">
      <c r="A13" s="220"/>
      <c r="B13" s="298" t="s">
        <v>415</v>
      </c>
      <c r="C13" s="298"/>
      <c r="D13" s="298"/>
      <c r="E13" s="298"/>
      <c r="F13" s="298"/>
      <c r="G13" s="298"/>
      <c r="H13" s="298"/>
      <c r="J13" s="241"/>
    </row>
    <row r="14" spans="1:10" ht="123.75" customHeight="1">
      <c r="A14" s="220"/>
      <c r="B14" s="298"/>
      <c r="C14" s="298"/>
      <c r="D14" s="298"/>
      <c r="E14" s="298"/>
      <c r="F14" s="298"/>
      <c r="G14" s="298"/>
      <c r="H14" s="298"/>
    </row>
  </sheetData>
  <mergeCells count="6">
    <mergeCell ref="B11:H11"/>
    <mergeCell ref="B13:H13"/>
    <mergeCell ref="B14:H14"/>
    <mergeCell ref="B2:G3"/>
    <mergeCell ref="A9:I9"/>
    <mergeCell ref="A7:I7"/>
  </mergeCells>
  <phoneticPr fontId="4"/>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20" zoomScaleNormal="100" zoomScaleSheetLayoutView="100" workbookViewId="0">
      <selection activeCell="I42" sqref="I42"/>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07" t="s">
        <v>36</v>
      </c>
    </row>
    <row r="2" spans="1:22" ht="17.25" customHeight="1">
      <c r="A2" s="107"/>
      <c r="B2" s="107"/>
      <c r="C2" s="107"/>
      <c r="D2" s="368" t="s">
        <v>369</v>
      </c>
      <c r="E2" s="368"/>
      <c r="F2" s="368"/>
      <c r="G2" s="368"/>
      <c r="H2" s="368"/>
      <c r="I2" s="107"/>
      <c r="J2" s="107"/>
      <c r="K2" s="107"/>
      <c r="L2" s="107"/>
      <c r="M2" s="193"/>
      <c r="N2" s="193"/>
      <c r="O2" s="193"/>
      <c r="P2" s="193"/>
      <c r="Q2" s="193"/>
      <c r="R2" s="193"/>
      <c r="S2" s="193"/>
      <c r="T2" s="193"/>
      <c r="U2" s="193"/>
    </row>
    <row r="3" spans="1:22" ht="17.25">
      <c r="A3" s="107"/>
      <c r="B3" s="107"/>
      <c r="C3" s="107"/>
      <c r="D3" s="368"/>
      <c r="E3" s="368"/>
      <c r="F3" s="368"/>
      <c r="G3" s="368"/>
      <c r="H3" s="368"/>
      <c r="I3" s="107"/>
      <c r="J3" s="107"/>
      <c r="K3" s="107"/>
      <c r="L3" s="107"/>
      <c r="M3" s="193"/>
      <c r="N3" s="193"/>
      <c r="O3" s="193"/>
      <c r="P3" s="193"/>
      <c r="Q3" s="193"/>
      <c r="R3" s="193"/>
      <c r="S3" s="193"/>
      <c r="T3" s="193"/>
      <c r="U3" s="193"/>
    </row>
    <row r="4" spans="1:22" ht="14.25" thickBot="1">
      <c r="A4" s="5" t="s">
        <v>18</v>
      </c>
    </row>
    <row r="5" spans="1:22" s="7" customFormat="1" ht="19.5" customHeight="1" thickBot="1">
      <c r="A5" s="310" t="s">
        <v>19</v>
      </c>
      <c r="B5" s="311"/>
      <c r="C5" s="194"/>
      <c r="D5" s="6" t="s">
        <v>46</v>
      </c>
      <c r="E5" s="324" t="s">
        <v>393</v>
      </c>
      <c r="F5" s="325"/>
      <c r="G5" s="325"/>
      <c r="H5" s="325"/>
      <c r="I5" s="325"/>
      <c r="J5" s="325"/>
      <c r="K5" s="326"/>
      <c r="V5" s="7" t="s">
        <v>81</v>
      </c>
    </row>
    <row r="6" spans="1:22" s="7" customFormat="1" ht="12.75" thickBot="1">
      <c r="A6" s="3"/>
    </row>
    <row r="7" spans="1:22" s="7" customFormat="1" ht="18" customHeight="1">
      <c r="A7" s="312" t="s">
        <v>37</v>
      </c>
      <c r="B7" s="315" t="s">
        <v>38</v>
      </c>
      <c r="C7" s="316"/>
      <c r="D7" s="312" t="s">
        <v>368</v>
      </c>
      <c r="E7" s="315"/>
      <c r="F7" s="316"/>
      <c r="G7" s="321" t="s">
        <v>20</v>
      </c>
      <c r="H7" s="322"/>
      <c r="I7" s="322"/>
      <c r="J7" s="322"/>
      <c r="K7" s="322"/>
      <c r="L7" s="323"/>
      <c r="M7" s="312" t="s">
        <v>20</v>
      </c>
      <c r="N7" s="315"/>
      <c r="O7" s="315"/>
      <c r="P7" s="315"/>
      <c r="Q7" s="315"/>
      <c r="R7" s="315"/>
      <c r="S7" s="315"/>
      <c r="T7" s="315"/>
      <c r="U7" s="316"/>
    </row>
    <row r="8" spans="1:22" s="7" customFormat="1" ht="18" customHeight="1">
      <c r="A8" s="313"/>
      <c r="B8" s="317"/>
      <c r="C8" s="318"/>
      <c r="D8" s="313" t="s">
        <v>39</v>
      </c>
      <c r="E8" s="327" t="s">
        <v>40</v>
      </c>
      <c r="F8" s="318" t="s">
        <v>41</v>
      </c>
      <c r="G8" s="329" t="s">
        <v>399</v>
      </c>
      <c r="H8" s="330"/>
      <c r="I8" s="253" t="str">
        <f>IF(I28="","",ROUND(I28/F28*100,0))</f>
        <v/>
      </c>
      <c r="J8" s="331" t="s">
        <v>371</v>
      </c>
      <c r="K8" s="330"/>
      <c r="L8" s="254" t="str">
        <f>IF(I8="","",IF(I8=100,"",100-I8))</f>
        <v/>
      </c>
      <c r="M8" s="369" t="s">
        <v>309</v>
      </c>
      <c r="N8" s="370"/>
      <c r="O8" s="125" t="str">
        <f>IF(O28="","",ROUND(O28/L28*100,0))</f>
        <v/>
      </c>
      <c r="P8" s="369" t="s">
        <v>309</v>
      </c>
      <c r="Q8" s="370"/>
      <c r="R8" s="125" t="str">
        <f>IF(R28="","",ROUND(R28/O28*100,0))</f>
        <v/>
      </c>
      <c r="S8" s="371" t="s">
        <v>309</v>
      </c>
      <c r="T8" s="370"/>
      <c r="U8" s="126" t="str">
        <f>IF(O8="","",IF(O8=100,"",100-O8))</f>
        <v/>
      </c>
    </row>
    <row r="9" spans="1:22" s="7" customFormat="1" ht="18" customHeight="1" thickBot="1">
      <c r="A9" s="314"/>
      <c r="B9" s="319"/>
      <c r="C9" s="320"/>
      <c r="D9" s="314"/>
      <c r="E9" s="328"/>
      <c r="F9" s="320"/>
      <c r="G9" s="255" t="s">
        <v>39</v>
      </c>
      <c r="H9" s="256" t="s">
        <v>40</v>
      </c>
      <c r="I9" s="256" t="s">
        <v>41</v>
      </c>
      <c r="J9" s="256" t="s">
        <v>39</v>
      </c>
      <c r="K9" s="256" t="s">
        <v>40</v>
      </c>
      <c r="L9" s="257" t="s">
        <v>41</v>
      </c>
      <c r="M9" s="188" t="s">
        <v>39</v>
      </c>
      <c r="N9" s="189" t="s">
        <v>40</v>
      </c>
      <c r="O9" s="189" t="s">
        <v>41</v>
      </c>
      <c r="P9" s="188" t="s">
        <v>39</v>
      </c>
      <c r="Q9" s="189" t="s">
        <v>40</v>
      </c>
      <c r="R9" s="189" t="s">
        <v>41</v>
      </c>
      <c r="S9" s="189" t="s">
        <v>39</v>
      </c>
      <c r="T9" s="189" t="s">
        <v>40</v>
      </c>
      <c r="U9" s="191" t="s">
        <v>41</v>
      </c>
    </row>
    <row r="10" spans="1:22" s="7" customFormat="1" ht="18" customHeight="1">
      <c r="A10" s="332" t="s">
        <v>42</v>
      </c>
      <c r="B10" s="334" t="s">
        <v>44</v>
      </c>
      <c r="C10" s="8"/>
      <c r="D10" s="9" t="s">
        <v>21</v>
      </c>
      <c r="E10" s="259" t="s">
        <v>23</v>
      </c>
      <c r="F10" s="11" t="s">
        <v>25</v>
      </c>
      <c r="G10" s="258" t="s">
        <v>26</v>
      </c>
      <c r="H10" s="259" t="s">
        <v>23</v>
      </c>
      <c r="I10" s="259" t="s">
        <v>27</v>
      </c>
      <c r="J10" s="259" t="s">
        <v>21</v>
      </c>
      <c r="K10" s="259" t="s">
        <v>23</v>
      </c>
      <c r="L10" s="260" t="s">
        <v>27</v>
      </c>
      <c r="M10" s="9" t="s">
        <v>26</v>
      </c>
      <c r="N10" s="10" t="s">
        <v>23</v>
      </c>
      <c r="O10" s="10" t="s">
        <v>27</v>
      </c>
      <c r="P10" s="9" t="s">
        <v>26</v>
      </c>
      <c r="Q10" s="10" t="s">
        <v>23</v>
      </c>
      <c r="R10" s="10" t="s">
        <v>27</v>
      </c>
      <c r="S10" s="10" t="s">
        <v>21</v>
      </c>
      <c r="T10" s="10" t="s">
        <v>23</v>
      </c>
      <c r="U10" s="11" t="s">
        <v>27</v>
      </c>
    </row>
    <row r="11" spans="1:22" s="7" customFormat="1" ht="18" customHeight="1">
      <c r="A11" s="333"/>
      <c r="B11" s="335"/>
      <c r="C11" s="192" t="s">
        <v>49</v>
      </c>
      <c r="D11" s="120"/>
      <c r="E11" s="262" t="str">
        <f>IF(D11="","",F11/D11)</f>
        <v/>
      </c>
      <c r="F11" s="122"/>
      <c r="G11" s="261"/>
      <c r="H11" s="262" t="str">
        <f>IF(G11="","",I11/G11)</f>
        <v/>
      </c>
      <c r="I11" s="263"/>
      <c r="J11" s="336"/>
      <c r="K11" s="336" t="str">
        <f>IF(J11="","",L11/J11)</f>
        <v/>
      </c>
      <c r="L11" s="375"/>
      <c r="M11" s="120"/>
      <c r="N11" s="121" t="str">
        <f>IF(M11="","",O11/M11)</f>
        <v/>
      </c>
      <c r="O11" s="123"/>
      <c r="P11" s="120"/>
      <c r="Q11" s="121" t="str">
        <f>IF(P11="","",R11/P11)</f>
        <v/>
      </c>
      <c r="R11" s="123"/>
      <c r="S11" s="121"/>
      <c r="T11" s="121" t="str">
        <f>IF(S11="","",U11/S11)</f>
        <v/>
      </c>
      <c r="U11" s="124"/>
    </row>
    <row r="12" spans="1:22" s="7" customFormat="1" ht="18" customHeight="1">
      <c r="A12" s="333"/>
      <c r="B12" s="335"/>
      <c r="C12" s="127" t="s">
        <v>370</v>
      </c>
      <c r="D12" s="120"/>
      <c r="E12" s="262" t="str">
        <f>IF(D12="","",F12/D12)</f>
        <v/>
      </c>
      <c r="F12" s="122"/>
      <c r="G12" s="261"/>
      <c r="H12" s="262" t="str">
        <f>IF(G12="","",I12/G12)</f>
        <v/>
      </c>
      <c r="I12" s="263"/>
      <c r="J12" s="337"/>
      <c r="K12" s="337"/>
      <c r="L12" s="376"/>
      <c r="M12" s="120"/>
      <c r="N12" s="121" t="str">
        <f>IF(M12="","",O12/M12)</f>
        <v/>
      </c>
      <c r="O12" s="123"/>
      <c r="P12" s="120"/>
      <c r="Q12" s="121" t="str">
        <f>IF(P12="","",R12/P12)</f>
        <v/>
      </c>
      <c r="R12" s="123"/>
      <c r="S12" s="121"/>
      <c r="T12" s="121" t="str">
        <f t="shared" ref="T12:T47" si="0">IF(S12="","",U12/S12)</f>
        <v/>
      </c>
      <c r="U12" s="124"/>
    </row>
    <row r="13" spans="1:22" s="7" customFormat="1" ht="18" customHeight="1">
      <c r="A13" s="333"/>
      <c r="B13" s="335"/>
      <c r="C13" s="195"/>
      <c r="D13" s="197"/>
      <c r="E13" s="288" t="str">
        <f>IF(D13="","",F13/D13)</f>
        <v/>
      </c>
      <c r="F13" s="149"/>
      <c r="G13" s="264"/>
      <c r="H13" s="265" t="str">
        <f>IF(G13="","",I13/G13)</f>
        <v/>
      </c>
      <c r="I13" s="265"/>
      <c r="J13" s="337"/>
      <c r="K13" s="337"/>
      <c r="L13" s="376"/>
      <c r="M13" s="150"/>
      <c r="N13" s="148" t="str">
        <f>IF(M13="","",O13/M13)</f>
        <v/>
      </c>
      <c r="O13" s="151"/>
      <c r="P13" s="150"/>
      <c r="Q13" s="148" t="str">
        <f>IF(P13="","",R13/P13)</f>
        <v/>
      </c>
      <c r="R13" s="151"/>
      <c r="S13" s="151"/>
      <c r="T13" s="148" t="str">
        <f t="shared" si="0"/>
        <v/>
      </c>
      <c r="U13" s="149"/>
    </row>
    <row r="14" spans="1:22" s="7" customFormat="1" ht="18" customHeight="1">
      <c r="A14" s="333"/>
      <c r="B14" s="335"/>
      <c r="C14" s="192" t="s">
        <v>51</v>
      </c>
      <c r="D14" s="152"/>
      <c r="E14" s="265" t="str">
        <f t="shared" ref="E14:E47" si="1">IF(D14="","",F14/D14)</f>
        <v/>
      </c>
      <c r="F14" s="153"/>
      <c r="G14" s="266"/>
      <c r="H14" s="265" t="str">
        <f>IF(G14="","",I14/G14)</f>
        <v/>
      </c>
      <c r="I14" s="267"/>
      <c r="J14" s="337"/>
      <c r="K14" s="337"/>
      <c r="L14" s="376"/>
      <c r="M14" s="152"/>
      <c r="N14" s="148" t="str">
        <f>IF(M14="","",O14/M14)</f>
        <v/>
      </c>
      <c r="O14" s="154"/>
      <c r="P14" s="152"/>
      <c r="Q14" s="148" t="str">
        <f>IF(P14="","",R14/P14)</f>
        <v/>
      </c>
      <c r="R14" s="154"/>
      <c r="S14" s="148"/>
      <c r="T14" s="148" t="str">
        <f t="shared" si="0"/>
        <v/>
      </c>
      <c r="U14" s="153"/>
    </row>
    <row r="15" spans="1:22" s="7" customFormat="1" ht="18" customHeight="1">
      <c r="A15" s="333"/>
      <c r="B15" s="335"/>
      <c r="C15" s="127"/>
      <c r="D15" s="198"/>
      <c r="E15" s="289" t="str">
        <f t="shared" si="1"/>
        <v/>
      </c>
      <c r="F15" s="151"/>
      <c r="G15" s="268"/>
      <c r="H15" s="269" t="str">
        <f t="shared" ref="H15:H47" si="2">IF(G15="","",I15/G15)</f>
        <v/>
      </c>
      <c r="I15" s="267"/>
      <c r="J15" s="337"/>
      <c r="K15" s="337"/>
      <c r="L15" s="376"/>
      <c r="M15" s="150"/>
      <c r="N15" s="148" t="str">
        <f t="shared" ref="N15:N47" si="3">IF(M15="","",O15/M15)</f>
        <v/>
      </c>
      <c r="O15" s="155"/>
      <c r="P15" s="150"/>
      <c r="Q15" s="148" t="str">
        <f t="shared" ref="Q15:Q47" si="4">IF(P15="","",R15/P15)</f>
        <v/>
      </c>
      <c r="R15" s="155"/>
      <c r="S15" s="151"/>
      <c r="T15" s="148" t="str">
        <f t="shared" si="0"/>
        <v/>
      </c>
      <c r="U15" s="149"/>
    </row>
    <row r="16" spans="1:22" s="7" customFormat="1" ht="18" customHeight="1">
      <c r="A16" s="333"/>
      <c r="B16" s="335"/>
      <c r="C16" s="127"/>
      <c r="D16" s="198"/>
      <c r="E16" s="269" t="str">
        <f t="shared" si="1"/>
        <v/>
      </c>
      <c r="F16" s="149"/>
      <c r="G16" s="268"/>
      <c r="H16" s="269" t="str">
        <f t="shared" si="2"/>
        <v/>
      </c>
      <c r="I16" s="267"/>
      <c r="J16" s="337"/>
      <c r="K16" s="337"/>
      <c r="L16" s="376"/>
      <c r="M16" s="150"/>
      <c r="N16" s="148" t="str">
        <f t="shared" si="3"/>
        <v/>
      </c>
      <c r="O16" s="155"/>
      <c r="P16" s="150"/>
      <c r="Q16" s="148" t="str">
        <f t="shared" si="4"/>
        <v/>
      </c>
      <c r="R16" s="155"/>
      <c r="S16" s="151"/>
      <c r="T16" s="148" t="str">
        <f t="shared" si="0"/>
        <v/>
      </c>
      <c r="U16" s="149"/>
    </row>
    <row r="17" spans="1:24" s="7" customFormat="1" ht="18" customHeight="1">
      <c r="A17" s="333"/>
      <c r="B17" s="335"/>
      <c r="C17" s="127"/>
      <c r="D17" s="199"/>
      <c r="E17" s="269" t="str">
        <f t="shared" si="1"/>
        <v/>
      </c>
      <c r="F17" s="149"/>
      <c r="G17" s="268"/>
      <c r="H17" s="269" t="str">
        <f t="shared" si="2"/>
        <v/>
      </c>
      <c r="I17" s="267"/>
      <c r="J17" s="337"/>
      <c r="K17" s="337"/>
      <c r="L17" s="376"/>
      <c r="M17" s="150"/>
      <c r="N17" s="148" t="str">
        <f t="shared" si="3"/>
        <v/>
      </c>
      <c r="O17" s="155"/>
      <c r="P17" s="150"/>
      <c r="Q17" s="148" t="str">
        <f t="shared" si="4"/>
        <v/>
      </c>
      <c r="R17" s="155"/>
      <c r="S17" s="155"/>
      <c r="T17" s="154" t="str">
        <f t="shared" si="0"/>
        <v/>
      </c>
      <c r="U17" s="149"/>
    </row>
    <row r="18" spans="1:24" s="7" customFormat="1" ht="18" customHeight="1">
      <c r="A18" s="333"/>
      <c r="B18" s="335"/>
      <c r="C18" s="192" t="s">
        <v>50</v>
      </c>
      <c r="D18" s="152"/>
      <c r="E18" s="265" t="str">
        <f t="shared" si="1"/>
        <v/>
      </c>
      <c r="F18" s="153"/>
      <c r="G18" s="266"/>
      <c r="H18" s="267" t="str">
        <f t="shared" si="2"/>
        <v/>
      </c>
      <c r="I18" s="267"/>
      <c r="J18" s="337"/>
      <c r="K18" s="337"/>
      <c r="L18" s="376"/>
      <c r="M18" s="152"/>
      <c r="N18" s="154" t="str">
        <f t="shared" si="3"/>
        <v/>
      </c>
      <c r="O18" s="154"/>
      <c r="P18" s="152"/>
      <c r="Q18" s="154" t="str">
        <f t="shared" si="4"/>
        <v/>
      </c>
      <c r="R18" s="154"/>
      <c r="S18" s="154"/>
      <c r="T18" s="154" t="str">
        <f t="shared" si="0"/>
        <v/>
      </c>
      <c r="U18" s="153"/>
    </row>
    <row r="19" spans="1:24" s="7" customFormat="1" ht="18" customHeight="1">
      <c r="A19" s="333"/>
      <c r="B19" s="335"/>
      <c r="C19" s="192" t="str">
        <f>C12</f>
        <v>&lt;改修工事&gt;</v>
      </c>
      <c r="D19" s="152"/>
      <c r="E19" s="265" t="str">
        <f t="shared" si="1"/>
        <v/>
      </c>
      <c r="F19" s="153"/>
      <c r="G19" s="270"/>
      <c r="H19" s="267" t="str">
        <f t="shared" si="2"/>
        <v/>
      </c>
      <c r="I19" s="267"/>
      <c r="J19" s="337"/>
      <c r="K19" s="337"/>
      <c r="L19" s="376"/>
      <c r="M19" s="156"/>
      <c r="N19" s="154" t="str">
        <f t="shared" si="3"/>
        <v/>
      </c>
      <c r="O19" s="154"/>
      <c r="P19" s="156"/>
      <c r="Q19" s="154" t="str">
        <f t="shared" si="4"/>
        <v/>
      </c>
      <c r="R19" s="154"/>
      <c r="S19" s="154"/>
      <c r="T19" s="154" t="str">
        <f t="shared" si="0"/>
        <v/>
      </c>
      <c r="U19" s="153"/>
    </row>
    <row r="20" spans="1:24" s="7" customFormat="1" ht="18" customHeight="1">
      <c r="A20" s="333"/>
      <c r="B20" s="335"/>
      <c r="C20" s="192" t="str">
        <f>IF(C13="","",C13)</f>
        <v/>
      </c>
      <c r="D20" s="152"/>
      <c r="E20" s="265" t="str">
        <f t="shared" si="1"/>
        <v/>
      </c>
      <c r="F20" s="153"/>
      <c r="G20" s="270"/>
      <c r="H20" s="267" t="str">
        <f t="shared" si="2"/>
        <v/>
      </c>
      <c r="I20" s="267"/>
      <c r="J20" s="337"/>
      <c r="K20" s="337"/>
      <c r="L20" s="376"/>
      <c r="M20" s="156"/>
      <c r="N20" s="154" t="str">
        <f t="shared" si="3"/>
        <v/>
      </c>
      <c r="O20" s="154"/>
      <c r="P20" s="156"/>
      <c r="Q20" s="154" t="str">
        <f t="shared" si="4"/>
        <v/>
      </c>
      <c r="R20" s="154"/>
      <c r="S20" s="154"/>
      <c r="T20" s="154" t="str">
        <f t="shared" si="0"/>
        <v/>
      </c>
      <c r="U20" s="153"/>
    </row>
    <row r="21" spans="1:24" s="7" customFormat="1" ht="18" customHeight="1">
      <c r="A21" s="333"/>
      <c r="B21" s="335"/>
      <c r="C21" s="192" t="s">
        <v>51</v>
      </c>
      <c r="D21" s="152"/>
      <c r="E21" s="265" t="str">
        <f t="shared" si="1"/>
        <v/>
      </c>
      <c r="F21" s="153"/>
      <c r="G21" s="270"/>
      <c r="H21" s="267" t="str">
        <f t="shared" si="2"/>
        <v/>
      </c>
      <c r="I21" s="267"/>
      <c r="J21" s="337"/>
      <c r="K21" s="337"/>
      <c r="L21" s="376"/>
      <c r="M21" s="156"/>
      <c r="N21" s="154" t="str">
        <f t="shared" si="3"/>
        <v/>
      </c>
      <c r="O21" s="154"/>
      <c r="P21" s="156"/>
      <c r="Q21" s="154" t="str">
        <f t="shared" si="4"/>
        <v/>
      </c>
      <c r="R21" s="154"/>
      <c r="S21" s="154"/>
      <c r="T21" s="154" t="str">
        <f t="shared" si="0"/>
        <v/>
      </c>
      <c r="U21" s="153"/>
    </row>
    <row r="22" spans="1:24" s="7" customFormat="1" ht="18" customHeight="1">
      <c r="A22" s="333"/>
      <c r="B22" s="335"/>
      <c r="C22" s="127"/>
      <c r="D22" s="150"/>
      <c r="E22" s="265" t="str">
        <f t="shared" si="1"/>
        <v/>
      </c>
      <c r="F22" s="149"/>
      <c r="G22" s="270"/>
      <c r="H22" s="267" t="str">
        <f t="shared" si="2"/>
        <v/>
      </c>
      <c r="I22" s="267"/>
      <c r="J22" s="337"/>
      <c r="K22" s="337"/>
      <c r="L22" s="376"/>
      <c r="M22" s="157"/>
      <c r="N22" s="154" t="str">
        <f t="shared" si="3"/>
        <v/>
      </c>
      <c r="O22" s="155"/>
      <c r="P22" s="157"/>
      <c r="Q22" s="154" t="str">
        <f t="shared" si="4"/>
        <v/>
      </c>
      <c r="R22" s="155"/>
      <c r="S22" s="155"/>
      <c r="T22" s="154" t="str">
        <f t="shared" si="0"/>
        <v/>
      </c>
      <c r="U22" s="149"/>
    </row>
    <row r="23" spans="1:24" s="7" customFormat="1" ht="18" customHeight="1">
      <c r="A23" s="333"/>
      <c r="B23" s="335"/>
      <c r="C23" s="127"/>
      <c r="D23" s="150"/>
      <c r="E23" s="265" t="str">
        <f t="shared" si="1"/>
        <v/>
      </c>
      <c r="F23" s="149"/>
      <c r="G23" s="270"/>
      <c r="H23" s="267" t="str">
        <f t="shared" si="2"/>
        <v/>
      </c>
      <c r="I23" s="267"/>
      <c r="J23" s="337"/>
      <c r="K23" s="337"/>
      <c r="L23" s="376"/>
      <c r="M23" s="157"/>
      <c r="N23" s="154" t="str">
        <f t="shared" si="3"/>
        <v/>
      </c>
      <c r="O23" s="155"/>
      <c r="P23" s="157"/>
      <c r="Q23" s="154" t="str">
        <f t="shared" si="4"/>
        <v/>
      </c>
      <c r="R23" s="155"/>
      <c r="S23" s="155"/>
      <c r="T23" s="154" t="str">
        <f t="shared" si="0"/>
        <v/>
      </c>
      <c r="U23" s="149"/>
    </row>
    <row r="24" spans="1:24" s="7" customFormat="1" ht="18" customHeight="1">
      <c r="A24" s="333"/>
      <c r="B24" s="335"/>
      <c r="C24" s="127"/>
      <c r="D24" s="150"/>
      <c r="E24" s="265" t="str">
        <f t="shared" si="1"/>
        <v/>
      </c>
      <c r="F24" s="158"/>
      <c r="G24" s="270"/>
      <c r="H24" s="267" t="str">
        <f t="shared" si="2"/>
        <v/>
      </c>
      <c r="I24" s="267"/>
      <c r="J24" s="337"/>
      <c r="K24" s="337"/>
      <c r="L24" s="376"/>
      <c r="M24" s="157"/>
      <c r="N24" s="154" t="str">
        <f t="shared" si="3"/>
        <v/>
      </c>
      <c r="O24" s="155"/>
      <c r="P24" s="157"/>
      <c r="Q24" s="154" t="str">
        <f t="shared" si="4"/>
        <v/>
      </c>
      <c r="R24" s="155"/>
      <c r="S24" s="155"/>
      <c r="T24" s="154" t="str">
        <f t="shared" si="0"/>
        <v/>
      </c>
      <c r="U24" s="149"/>
    </row>
    <row r="25" spans="1:24" s="7" customFormat="1" ht="18" customHeight="1">
      <c r="A25" s="333"/>
      <c r="B25" s="335"/>
      <c r="C25" s="127"/>
      <c r="D25" s="150"/>
      <c r="E25" s="265" t="str">
        <f t="shared" si="1"/>
        <v/>
      </c>
      <c r="F25" s="158"/>
      <c r="G25" s="270"/>
      <c r="H25" s="267" t="str">
        <f t="shared" si="2"/>
        <v/>
      </c>
      <c r="I25" s="267"/>
      <c r="J25" s="337"/>
      <c r="K25" s="337"/>
      <c r="L25" s="376"/>
      <c r="M25" s="157"/>
      <c r="N25" s="154" t="str">
        <f t="shared" si="3"/>
        <v/>
      </c>
      <c r="O25" s="155"/>
      <c r="P25" s="157"/>
      <c r="Q25" s="154" t="str">
        <f t="shared" si="4"/>
        <v/>
      </c>
      <c r="R25" s="155"/>
      <c r="S25" s="155"/>
      <c r="T25" s="154" t="str">
        <f t="shared" si="0"/>
        <v/>
      </c>
      <c r="U25" s="149"/>
    </row>
    <row r="26" spans="1:24" s="7" customFormat="1" ht="18" customHeight="1">
      <c r="A26" s="333"/>
      <c r="B26" s="335"/>
      <c r="C26" s="127"/>
      <c r="D26" s="150"/>
      <c r="E26" s="265" t="str">
        <f t="shared" si="1"/>
        <v/>
      </c>
      <c r="F26" s="158"/>
      <c r="G26" s="270"/>
      <c r="H26" s="267" t="str">
        <f t="shared" si="2"/>
        <v/>
      </c>
      <c r="I26" s="267"/>
      <c r="J26" s="337"/>
      <c r="K26" s="337"/>
      <c r="L26" s="376"/>
      <c r="M26" s="157"/>
      <c r="N26" s="154" t="str">
        <f t="shared" si="3"/>
        <v/>
      </c>
      <c r="O26" s="155"/>
      <c r="P26" s="157"/>
      <c r="Q26" s="154" t="str">
        <f t="shared" si="4"/>
        <v/>
      </c>
      <c r="R26" s="155"/>
      <c r="S26" s="155"/>
      <c r="T26" s="154" t="str">
        <f t="shared" si="0"/>
        <v/>
      </c>
      <c r="U26" s="149"/>
    </row>
    <row r="27" spans="1:24" s="7" customFormat="1" ht="18" customHeight="1">
      <c r="A27" s="333"/>
      <c r="B27" s="335"/>
      <c r="C27" s="127"/>
      <c r="D27" s="150"/>
      <c r="E27" s="267" t="str">
        <f t="shared" si="1"/>
        <v/>
      </c>
      <c r="F27" s="158"/>
      <c r="G27" s="270"/>
      <c r="H27" s="267" t="str">
        <f t="shared" si="2"/>
        <v/>
      </c>
      <c r="I27" s="267"/>
      <c r="J27" s="338"/>
      <c r="K27" s="338"/>
      <c r="L27" s="377"/>
      <c r="M27" s="157"/>
      <c r="N27" s="154" t="str">
        <f t="shared" si="3"/>
        <v/>
      </c>
      <c r="O27" s="155"/>
      <c r="P27" s="157"/>
      <c r="Q27" s="154" t="str">
        <f t="shared" si="4"/>
        <v/>
      </c>
      <c r="R27" s="155"/>
      <c r="S27" s="155"/>
      <c r="T27" s="154" t="str">
        <f t="shared" si="0"/>
        <v/>
      </c>
      <c r="U27" s="149"/>
    </row>
    <row r="28" spans="1:24" s="7" customFormat="1" ht="18" customHeight="1">
      <c r="A28" s="333"/>
      <c r="B28" s="335"/>
      <c r="C28" s="190" t="s">
        <v>55</v>
      </c>
      <c r="D28" s="290">
        <f>SUM(D13,D15,D16,D17,D22,D23,D24,D25,D26,D27)</f>
        <v>0</v>
      </c>
      <c r="E28" s="272" t="e">
        <f t="shared" si="1"/>
        <v>#VALUE!</v>
      </c>
      <c r="F28" s="160" t="str">
        <f>IF(SUM(F12:F27)=0,"",SUM(F12:F27))</f>
        <v/>
      </c>
      <c r="G28" s="271"/>
      <c r="H28" s="272" t="str">
        <f t="shared" si="2"/>
        <v/>
      </c>
      <c r="I28" s="272" t="str">
        <f>IF(SUM(I12:I27)=0,"",SUM(I12:I27))</f>
        <v/>
      </c>
      <c r="J28" s="273"/>
      <c r="K28" s="273" t="str">
        <f t="shared" ref="K28:K47" si="5">IF(J28="","",L28/J28)</f>
        <v/>
      </c>
      <c r="L28" s="274" t="str">
        <f>IF(SUM(L12:L27)=0,"",SUM(L12:L27))</f>
        <v/>
      </c>
      <c r="M28" s="161"/>
      <c r="N28" s="159" t="str">
        <f t="shared" si="3"/>
        <v/>
      </c>
      <c r="O28" s="159" t="str">
        <f>IF(SUM(O12:O27)=0,"",SUM(O12:O27))</f>
        <v/>
      </c>
      <c r="P28" s="161"/>
      <c r="Q28" s="159" t="str">
        <f t="shared" si="4"/>
        <v/>
      </c>
      <c r="R28" s="159" t="str">
        <f>IF(SUM(R12:R27)=0,"",SUM(R12:R27))</f>
        <v/>
      </c>
      <c r="S28" s="162"/>
      <c r="T28" s="159" t="str">
        <f t="shared" si="0"/>
        <v/>
      </c>
      <c r="U28" s="160" t="str">
        <f>IF(SUM(U12:U27)=0,"",SUM(U12:U27))</f>
        <v/>
      </c>
    </row>
    <row r="29" spans="1:24" s="7" customFormat="1" ht="18" customHeight="1">
      <c r="A29" s="333"/>
      <c r="B29" s="335" t="s">
        <v>45</v>
      </c>
      <c r="C29" s="129"/>
      <c r="D29" s="163"/>
      <c r="E29" s="276" t="str">
        <f t="shared" si="1"/>
        <v/>
      </c>
      <c r="F29" s="165"/>
      <c r="G29" s="275"/>
      <c r="H29" s="276" t="str">
        <f t="shared" si="2"/>
        <v/>
      </c>
      <c r="I29" s="276"/>
      <c r="J29" s="339"/>
      <c r="K29" s="339"/>
      <c r="L29" s="349"/>
      <c r="M29" s="163"/>
      <c r="N29" s="164" t="str">
        <f t="shared" si="3"/>
        <v/>
      </c>
      <c r="O29" s="166"/>
      <c r="P29" s="163"/>
      <c r="Q29" s="164" t="str">
        <f t="shared" si="4"/>
        <v/>
      </c>
      <c r="R29" s="166"/>
      <c r="S29" s="166"/>
      <c r="T29" s="164" t="str">
        <f t="shared" si="0"/>
        <v/>
      </c>
      <c r="U29" s="165"/>
    </row>
    <row r="30" spans="1:24" s="7" customFormat="1" ht="18" customHeight="1">
      <c r="A30" s="333"/>
      <c r="B30" s="335"/>
      <c r="C30" s="130"/>
      <c r="D30" s="167"/>
      <c r="E30" s="245" t="str">
        <f t="shared" si="1"/>
        <v/>
      </c>
      <c r="F30" s="169"/>
      <c r="G30" s="277"/>
      <c r="H30" s="245" t="str">
        <f t="shared" si="2"/>
        <v/>
      </c>
      <c r="I30" s="245"/>
      <c r="J30" s="340"/>
      <c r="K30" s="340"/>
      <c r="L30" s="308"/>
      <c r="M30" s="167"/>
      <c r="N30" s="168" t="str">
        <f t="shared" si="3"/>
        <v/>
      </c>
      <c r="O30" s="170"/>
      <c r="P30" s="167"/>
      <c r="Q30" s="168" t="str">
        <f t="shared" si="4"/>
        <v/>
      </c>
      <c r="R30" s="170"/>
      <c r="S30" s="170"/>
      <c r="T30" s="168" t="str">
        <f t="shared" si="0"/>
        <v/>
      </c>
      <c r="U30" s="169"/>
    </row>
    <row r="31" spans="1:24" s="7" customFormat="1" ht="18" customHeight="1">
      <c r="A31" s="333"/>
      <c r="B31" s="335"/>
      <c r="C31" s="130"/>
      <c r="D31" s="167"/>
      <c r="E31" s="245" t="str">
        <f t="shared" si="1"/>
        <v/>
      </c>
      <c r="F31" s="169"/>
      <c r="G31" s="277"/>
      <c r="H31" s="245" t="str">
        <f t="shared" si="2"/>
        <v/>
      </c>
      <c r="I31" s="245"/>
      <c r="J31" s="340"/>
      <c r="K31" s="340"/>
      <c r="L31" s="308"/>
      <c r="M31" s="167"/>
      <c r="N31" s="168" t="str">
        <f t="shared" si="3"/>
        <v/>
      </c>
      <c r="O31" s="170"/>
      <c r="P31" s="167"/>
      <c r="Q31" s="168" t="str">
        <f t="shared" si="4"/>
        <v/>
      </c>
      <c r="R31" s="170"/>
      <c r="S31" s="170"/>
      <c r="T31" s="168" t="str">
        <f t="shared" si="0"/>
        <v/>
      </c>
      <c r="U31" s="169"/>
    </row>
    <row r="32" spans="1:24" s="7" customFormat="1" ht="18" customHeight="1">
      <c r="A32" s="333"/>
      <c r="B32" s="335"/>
      <c r="C32" s="130"/>
      <c r="D32" s="167"/>
      <c r="E32" s="245" t="str">
        <f t="shared" si="1"/>
        <v/>
      </c>
      <c r="F32" s="169"/>
      <c r="G32" s="277"/>
      <c r="H32" s="245" t="str">
        <f t="shared" si="2"/>
        <v/>
      </c>
      <c r="I32" s="245"/>
      <c r="J32" s="340"/>
      <c r="K32" s="340"/>
      <c r="L32" s="308"/>
      <c r="M32" s="167"/>
      <c r="N32" s="168" t="str">
        <f t="shared" si="3"/>
        <v/>
      </c>
      <c r="O32" s="170"/>
      <c r="P32" s="167"/>
      <c r="Q32" s="168" t="str">
        <f t="shared" si="4"/>
        <v/>
      </c>
      <c r="R32" s="170"/>
      <c r="S32" s="170"/>
      <c r="T32" s="168" t="str">
        <f t="shared" si="0"/>
        <v/>
      </c>
      <c r="U32" s="169"/>
      <c r="V32" s="342" t="s">
        <v>82</v>
      </c>
      <c r="W32" s="343"/>
      <c r="X32" s="343"/>
    </row>
    <row r="33" spans="1:24" s="7" customFormat="1" ht="18" customHeight="1">
      <c r="A33" s="333"/>
      <c r="B33" s="335"/>
      <c r="C33" s="131"/>
      <c r="D33" s="171"/>
      <c r="E33" s="247" t="str">
        <f t="shared" si="1"/>
        <v/>
      </c>
      <c r="F33" s="173"/>
      <c r="G33" s="278"/>
      <c r="H33" s="247" t="str">
        <f t="shared" si="2"/>
        <v/>
      </c>
      <c r="I33" s="247"/>
      <c r="J33" s="341"/>
      <c r="K33" s="341"/>
      <c r="L33" s="309"/>
      <c r="M33" s="171"/>
      <c r="N33" s="172" t="str">
        <f t="shared" si="3"/>
        <v/>
      </c>
      <c r="O33" s="174"/>
      <c r="P33" s="171"/>
      <c r="Q33" s="172" t="str">
        <f t="shared" si="4"/>
        <v/>
      </c>
      <c r="R33" s="174"/>
      <c r="S33" s="174"/>
      <c r="T33" s="172" t="str">
        <f t="shared" si="0"/>
        <v/>
      </c>
      <c r="U33" s="173"/>
      <c r="V33" s="342"/>
      <c r="W33" s="343"/>
      <c r="X33" s="343"/>
    </row>
    <row r="34" spans="1:24" s="7" customFormat="1" ht="18" customHeight="1">
      <c r="A34" s="333"/>
      <c r="B34" s="335"/>
      <c r="C34" s="187" t="s">
        <v>55</v>
      </c>
      <c r="D34" s="291">
        <f>SUM(D29,D30,D31,D32,D33)</f>
        <v>0</v>
      </c>
      <c r="E34" s="272" t="e">
        <f t="shared" si="1"/>
        <v>#VALUE!</v>
      </c>
      <c r="F34" s="160" t="str">
        <f>IF(SUM(F29:F33)=0,"",(SUM(F29:F33)))</f>
        <v/>
      </c>
      <c r="G34" s="271"/>
      <c r="H34" s="272" t="str">
        <f t="shared" si="2"/>
        <v/>
      </c>
      <c r="I34" s="272" t="str">
        <f>IF(SUM(I29:I33)=0,"",(SUM(I29:I33)))</f>
        <v/>
      </c>
      <c r="J34" s="273"/>
      <c r="K34" s="273" t="str">
        <f t="shared" si="5"/>
        <v/>
      </c>
      <c r="L34" s="274" t="str">
        <f>IF(SUM(L29:L33)=0,"",(SUM(L29:L33)))</f>
        <v/>
      </c>
      <c r="M34" s="161"/>
      <c r="N34" s="159" t="str">
        <f t="shared" si="3"/>
        <v/>
      </c>
      <c r="O34" s="159" t="str">
        <f>IF(SUM(O29:O33)=0,"",(SUM(O29:O33)))</f>
        <v/>
      </c>
      <c r="P34" s="161"/>
      <c r="Q34" s="159" t="str">
        <f t="shared" si="4"/>
        <v/>
      </c>
      <c r="R34" s="159" t="str">
        <f>IF(SUM(R29:R33)=0,"",(SUM(R29:R33)))</f>
        <v/>
      </c>
      <c r="S34" s="162"/>
      <c r="T34" s="159" t="str">
        <f t="shared" si="0"/>
        <v/>
      </c>
      <c r="U34" s="160" t="str">
        <f>IF(SUM(U29:U33)=0,"",(SUM(U29:U33)))</f>
        <v/>
      </c>
    </row>
    <row r="35" spans="1:24" s="7" customFormat="1" ht="18" customHeight="1">
      <c r="A35" s="333"/>
      <c r="B35" s="317" t="s">
        <v>53</v>
      </c>
      <c r="C35" s="318"/>
      <c r="D35" s="291">
        <f>SUM(D34,D28)</f>
        <v>0</v>
      </c>
      <c r="E35" s="272" t="e">
        <f t="shared" si="1"/>
        <v>#VALUE!</v>
      </c>
      <c r="F35" s="160" t="str">
        <f>IF(F28="","",IF(F34="",F28,F28+F34))</f>
        <v/>
      </c>
      <c r="G35" s="271"/>
      <c r="H35" s="272" t="str">
        <f t="shared" si="2"/>
        <v/>
      </c>
      <c r="I35" s="272" t="str">
        <f>IF(I28="","",IF(I34="",I28,I28+I34))</f>
        <v/>
      </c>
      <c r="J35" s="273"/>
      <c r="K35" s="273" t="str">
        <f t="shared" si="5"/>
        <v/>
      </c>
      <c r="L35" s="274" t="str">
        <f>IF(L28="","",IF(L34="",L28,L28+L34))</f>
        <v/>
      </c>
      <c r="M35" s="161"/>
      <c r="N35" s="159" t="str">
        <f t="shared" si="3"/>
        <v/>
      </c>
      <c r="O35" s="159" t="str">
        <f>IF(O28="","",IF(O34="",O28,O28+O34))</f>
        <v/>
      </c>
      <c r="P35" s="161"/>
      <c r="Q35" s="159" t="str">
        <f t="shared" si="4"/>
        <v/>
      </c>
      <c r="R35" s="159" t="str">
        <f>IF(R28="","",IF(R34="",R28,R28+R34))</f>
        <v/>
      </c>
      <c r="S35" s="162"/>
      <c r="T35" s="159" t="str">
        <f t="shared" si="0"/>
        <v/>
      </c>
      <c r="U35" s="160" t="str">
        <f>IF(U28="","",IF(U34="",U28,U28+U34))</f>
        <v/>
      </c>
    </row>
    <row r="36" spans="1:24" s="7" customFormat="1" ht="18" customHeight="1">
      <c r="A36" s="333" t="s">
        <v>43</v>
      </c>
      <c r="B36" s="345" t="str">
        <f>C12</f>
        <v>&lt;改修工事&gt;</v>
      </c>
      <c r="C36" s="346"/>
      <c r="D36" s="175"/>
      <c r="E36" s="276" t="str">
        <f t="shared" si="1"/>
        <v/>
      </c>
      <c r="F36" s="176"/>
      <c r="G36" s="275"/>
      <c r="H36" s="276" t="str">
        <f t="shared" si="2"/>
        <v/>
      </c>
      <c r="I36" s="276"/>
      <c r="J36" s="339"/>
      <c r="K36" s="339"/>
      <c r="L36" s="349"/>
      <c r="M36" s="175"/>
      <c r="N36" s="164" t="str">
        <f t="shared" si="3"/>
        <v/>
      </c>
      <c r="O36" s="164"/>
      <c r="P36" s="175"/>
      <c r="Q36" s="164" t="str">
        <f t="shared" si="4"/>
        <v/>
      </c>
      <c r="R36" s="164"/>
      <c r="S36" s="164"/>
      <c r="T36" s="164" t="str">
        <f t="shared" si="0"/>
        <v/>
      </c>
      <c r="U36" s="176"/>
    </row>
    <row r="37" spans="1:24" s="7" customFormat="1" ht="18" customHeight="1">
      <c r="A37" s="333"/>
      <c r="B37" s="345" t="str">
        <f>C20</f>
        <v/>
      </c>
      <c r="C37" s="346"/>
      <c r="D37" s="177"/>
      <c r="E37" s="245" t="str">
        <f t="shared" si="1"/>
        <v/>
      </c>
      <c r="F37" s="178"/>
      <c r="G37" s="277"/>
      <c r="H37" s="245" t="str">
        <f t="shared" si="2"/>
        <v/>
      </c>
      <c r="I37" s="245"/>
      <c r="J37" s="340"/>
      <c r="K37" s="340"/>
      <c r="L37" s="308"/>
      <c r="M37" s="177"/>
      <c r="N37" s="168" t="str">
        <f t="shared" si="3"/>
        <v/>
      </c>
      <c r="O37" s="168"/>
      <c r="P37" s="177"/>
      <c r="Q37" s="168" t="str">
        <f t="shared" si="4"/>
        <v/>
      </c>
      <c r="R37" s="168"/>
      <c r="S37" s="168"/>
      <c r="T37" s="168" t="str">
        <f t="shared" si="0"/>
        <v/>
      </c>
      <c r="U37" s="178"/>
    </row>
    <row r="38" spans="1:24" s="7" customFormat="1" ht="18" customHeight="1">
      <c r="A38" s="333"/>
      <c r="B38" s="12" t="s">
        <v>48</v>
      </c>
      <c r="C38" s="127"/>
      <c r="D38" s="167"/>
      <c r="E38" s="245" t="str">
        <f t="shared" si="1"/>
        <v/>
      </c>
      <c r="F38" s="169"/>
      <c r="G38" s="277"/>
      <c r="H38" s="245" t="str">
        <f t="shared" si="2"/>
        <v/>
      </c>
      <c r="I38" s="245"/>
      <c r="J38" s="340"/>
      <c r="K38" s="340"/>
      <c r="L38" s="308"/>
      <c r="M38" s="167"/>
      <c r="N38" s="168" t="str">
        <f t="shared" si="3"/>
        <v/>
      </c>
      <c r="O38" s="170"/>
      <c r="P38" s="167"/>
      <c r="Q38" s="168" t="str">
        <f t="shared" si="4"/>
        <v/>
      </c>
      <c r="R38" s="170"/>
      <c r="S38" s="170"/>
      <c r="T38" s="168" t="str">
        <f t="shared" si="0"/>
        <v/>
      </c>
      <c r="U38" s="169"/>
    </row>
    <row r="39" spans="1:24" s="7" customFormat="1" ht="18" customHeight="1">
      <c r="A39" s="333"/>
      <c r="B39" s="12" t="s">
        <v>48</v>
      </c>
      <c r="C39" s="127"/>
      <c r="D39" s="167"/>
      <c r="E39" s="245" t="str">
        <f t="shared" si="1"/>
        <v/>
      </c>
      <c r="F39" s="169"/>
      <c r="G39" s="277"/>
      <c r="H39" s="245" t="str">
        <f t="shared" si="2"/>
        <v/>
      </c>
      <c r="I39" s="245"/>
      <c r="J39" s="340"/>
      <c r="K39" s="340"/>
      <c r="L39" s="308"/>
      <c r="M39" s="167"/>
      <c r="N39" s="168" t="str">
        <f t="shared" si="3"/>
        <v/>
      </c>
      <c r="O39" s="170"/>
      <c r="P39" s="167"/>
      <c r="Q39" s="168" t="str">
        <f t="shared" si="4"/>
        <v/>
      </c>
      <c r="R39" s="170"/>
      <c r="S39" s="170"/>
      <c r="T39" s="168" t="str">
        <f t="shared" si="0"/>
        <v/>
      </c>
      <c r="U39" s="169"/>
    </row>
    <row r="40" spans="1:24" s="7" customFormat="1" ht="18" customHeight="1">
      <c r="A40" s="333"/>
      <c r="B40" s="13" t="s">
        <v>47</v>
      </c>
      <c r="C40" s="127"/>
      <c r="D40" s="167"/>
      <c r="E40" s="245" t="str">
        <f t="shared" si="1"/>
        <v/>
      </c>
      <c r="F40" s="169"/>
      <c r="G40" s="277"/>
      <c r="H40" s="245" t="str">
        <f t="shared" si="2"/>
        <v/>
      </c>
      <c r="I40" s="245"/>
      <c r="J40" s="340"/>
      <c r="K40" s="340"/>
      <c r="L40" s="308"/>
      <c r="M40" s="167"/>
      <c r="N40" s="168" t="str">
        <f t="shared" si="3"/>
        <v/>
      </c>
      <c r="O40" s="170"/>
      <c r="P40" s="167"/>
      <c r="Q40" s="168" t="str">
        <f t="shared" si="4"/>
        <v/>
      </c>
      <c r="R40" s="170"/>
      <c r="S40" s="170"/>
      <c r="T40" s="168" t="str">
        <f t="shared" si="0"/>
        <v/>
      </c>
      <c r="U40" s="169"/>
    </row>
    <row r="41" spans="1:24" s="7" customFormat="1" ht="18" customHeight="1">
      <c r="A41" s="333"/>
      <c r="B41" s="345" t="s">
        <v>52</v>
      </c>
      <c r="C41" s="346"/>
      <c r="D41" s="177"/>
      <c r="E41" s="245" t="str">
        <f t="shared" si="1"/>
        <v/>
      </c>
      <c r="F41" s="178"/>
      <c r="G41" s="277"/>
      <c r="H41" s="245" t="str">
        <f t="shared" si="2"/>
        <v/>
      </c>
      <c r="I41" s="245"/>
      <c r="J41" s="340"/>
      <c r="K41" s="340"/>
      <c r="L41" s="308"/>
      <c r="M41" s="177"/>
      <c r="N41" s="168" t="str">
        <f t="shared" si="3"/>
        <v/>
      </c>
      <c r="O41" s="168"/>
      <c r="P41" s="177"/>
      <c r="Q41" s="168" t="str">
        <f t="shared" si="4"/>
        <v/>
      </c>
      <c r="R41" s="168"/>
      <c r="S41" s="168"/>
      <c r="T41" s="168" t="str">
        <f t="shared" si="0"/>
        <v/>
      </c>
      <c r="U41" s="178"/>
    </row>
    <row r="42" spans="1:24" s="7" customFormat="1" ht="18" customHeight="1">
      <c r="A42" s="333"/>
      <c r="B42" s="345" t="str">
        <f>C20</f>
        <v/>
      </c>
      <c r="C42" s="346"/>
      <c r="D42" s="177"/>
      <c r="E42" s="245" t="str">
        <f t="shared" si="1"/>
        <v/>
      </c>
      <c r="F42" s="178"/>
      <c r="G42" s="277"/>
      <c r="H42" s="245" t="str">
        <f t="shared" si="2"/>
        <v/>
      </c>
      <c r="I42" s="245"/>
      <c r="J42" s="340"/>
      <c r="K42" s="340"/>
      <c r="L42" s="308"/>
      <c r="M42" s="177"/>
      <c r="N42" s="168" t="str">
        <f t="shared" si="3"/>
        <v/>
      </c>
      <c r="O42" s="168"/>
      <c r="P42" s="177"/>
      <c r="Q42" s="168" t="str">
        <f t="shared" si="4"/>
        <v/>
      </c>
      <c r="R42" s="168"/>
      <c r="S42" s="168"/>
      <c r="T42" s="168" t="str">
        <f t="shared" si="0"/>
        <v/>
      </c>
      <c r="U42" s="178"/>
    </row>
    <row r="43" spans="1:24" s="7" customFormat="1" ht="18" customHeight="1">
      <c r="A43" s="333"/>
      <c r="B43" s="13" t="s">
        <v>47</v>
      </c>
      <c r="C43" s="127"/>
      <c r="D43" s="167"/>
      <c r="E43" s="245" t="str">
        <f t="shared" si="1"/>
        <v/>
      </c>
      <c r="F43" s="169"/>
      <c r="G43" s="277"/>
      <c r="H43" s="245" t="str">
        <f t="shared" si="2"/>
        <v/>
      </c>
      <c r="I43" s="245"/>
      <c r="J43" s="340"/>
      <c r="K43" s="340"/>
      <c r="L43" s="308"/>
      <c r="M43" s="167"/>
      <c r="N43" s="168" t="str">
        <f t="shared" si="3"/>
        <v/>
      </c>
      <c r="O43" s="170"/>
      <c r="P43" s="167"/>
      <c r="Q43" s="168" t="str">
        <f t="shared" si="4"/>
        <v/>
      </c>
      <c r="R43" s="170"/>
      <c r="S43" s="170"/>
      <c r="T43" s="168" t="str">
        <f t="shared" si="0"/>
        <v/>
      </c>
      <c r="U43" s="169"/>
    </row>
    <row r="44" spans="1:24" s="7" customFormat="1" ht="18" customHeight="1">
      <c r="A44" s="333"/>
      <c r="B44" s="12" t="s">
        <v>47</v>
      </c>
      <c r="C44" s="127"/>
      <c r="D44" s="167"/>
      <c r="E44" s="245" t="str">
        <f t="shared" si="1"/>
        <v/>
      </c>
      <c r="F44" s="169"/>
      <c r="G44" s="277"/>
      <c r="H44" s="245" t="str">
        <f t="shared" si="2"/>
        <v/>
      </c>
      <c r="I44" s="245"/>
      <c r="J44" s="340"/>
      <c r="K44" s="340"/>
      <c r="L44" s="308"/>
      <c r="M44" s="167"/>
      <c r="N44" s="168" t="str">
        <f t="shared" si="3"/>
        <v/>
      </c>
      <c r="O44" s="170"/>
      <c r="P44" s="167"/>
      <c r="Q44" s="168" t="str">
        <f t="shared" si="4"/>
        <v/>
      </c>
      <c r="R44" s="170"/>
      <c r="S44" s="170"/>
      <c r="T44" s="168" t="str">
        <f t="shared" si="0"/>
        <v/>
      </c>
      <c r="U44" s="169"/>
    </row>
    <row r="45" spans="1:24" s="7" customFormat="1" ht="18" customHeight="1">
      <c r="A45" s="333"/>
      <c r="B45" s="14" t="s">
        <v>48</v>
      </c>
      <c r="C45" s="132"/>
      <c r="D45" s="171"/>
      <c r="E45" s="247" t="str">
        <f t="shared" si="1"/>
        <v/>
      </c>
      <c r="F45" s="173"/>
      <c r="G45" s="278"/>
      <c r="H45" s="247" t="str">
        <f t="shared" si="2"/>
        <v/>
      </c>
      <c r="I45" s="247"/>
      <c r="J45" s="341"/>
      <c r="K45" s="341"/>
      <c r="L45" s="309"/>
      <c r="M45" s="171"/>
      <c r="N45" s="172" t="str">
        <f t="shared" si="3"/>
        <v/>
      </c>
      <c r="O45" s="174"/>
      <c r="P45" s="171"/>
      <c r="Q45" s="172" t="str">
        <f t="shared" si="4"/>
        <v/>
      </c>
      <c r="R45" s="174"/>
      <c r="S45" s="174"/>
      <c r="T45" s="172" t="str">
        <f t="shared" si="0"/>
        <v/>
      </c>
      <c r="U45" s="173"/>
    </row>
    <row r="46" spans="1:24" s="7" customFormat="1" ht="18" customHeight="1">
      <c r="A46" s="344"/>
      <c r="B46" s="347" t="s">
        <v>56</v>
      </c>
      <c r="C46" s="348"/>
      <c r="D46" s="291">
        <f>SUM(D38,D39,D40,D43,D44,D45)</f>
        <v>0</v>
      </c>
      <c r="E46" s="272" t="e">
        <f t="shared" si="1"/>
        <v>#VALUE!</v>
      </c>
      <c r="F46" s="160" t="str">
        <f>IF(SUM(F36:F45)=0,"",(SUM(F36:F45)))</f>
        <v/>
      </c>
      <c r="G46" s="271"/>
      <c r="H46" s="272" t="str">
        <f t="shared" si="2"/>
        <v/>
      </c>
      <c r="I46" s="272" t="str">
        <f>IF(SUM(I36:I45)=0,"",(SUM(I36:I45)))</f>
        <v/>
      </c>
      <c r="J46" s="273"/>
      <c r="K46" s="273" t="str">
        <f t="shared" si="5"/>
        <v/>
      </c>
      <c r="L46" s="274" t="str">
        <f>IF(SUM(L36:L45)=0,"",(SUM(L36:L45)))</f>
        <v/>
      </c>
      <c r="M46" s="161"/>
      <c r="N46" s="159" t="str">
        <f t="shared" si="3"/>
        <v/>
      </c>
      <c r="O46" s="159" t="str">
        <f>IF(SUM(O36:O45)=0,"",(SUM(O36:O45)))</f>
        <v/>
      </c>
      <c r="P46" s="161"/>
      <c r="Q46" s="159" t="str">
        <f t="shared" si="4"/>
        <v/>
      </c>
      <c r="R46" s="159" t="str">
        <f>IF(SUM(R36:R45)=0,"",(SUM(R36:R45)))</f>
        <v/>
      </c>
      <c r="S46" s="162"/>
      <c r="T46" s="159" t="str">
        <f t="shared" si="0"/>
        <v/>
      </c>
      <c r="U46" s="160" t="str">
        <f>IF(SUM(U36:U45)=0,"",(SUM(U36:U45)))</f>
        <v/>
      </c>
    </row>
    <row r="47" spans="1:24" s="7" customFormat="1" ht="18" customHeight="1" thickBot="1">
      <c r="A47" s="314" t="s">
        <v>57</v>
      </c>
      <c r="B47" s="319"/>
      <c r="C47" s="320"/>
      <c r="D47" s="292">
        <f>SUM(D35,D46)</f>
        <v>0</v>
      </c>
      <c r="E47" s="251" t="e">
        <f t="shared" si="1"/>
        <v>#VALUE!</v>
      </c>
      <c r="F47" s="181" t="str">
        <f>IF(F35="","",IF(F46="",F35,F35+F46))</f>
        <v/>
      </c>
      <c r="G47" s="279"/>
      <c r="H47" s="251" t="str">
        <f t="shared" si="2"/>
        <v/>
      </c>
      <c r="I47" s="251" t="str">
        <f>IF(I35="","",IF(I46="",I35,I35+I46))</f>
        <v/>
      </c>
      <c r="J47" s="249"/>
      <c r="K47" s="249" t="str">
        <f t="shared" si="5"/>
        <v/>
      </c>
      <c r="L47" s="252" t="str">
        <f>IF(L35="","",IF(L46="",L35,L35+L46))</f>
        <v/>
      </c>
      <c r="M47" s="179"/>
      <c r="N47" s="180" t="str">
        <f t="shared" si="3"/>
        <v/>
      </c>
      <c r="O47" s="180" t="str">
        <f>IF(O35="","",IF(O46="",O35,O35+O46))</f>
        <v/>
      </c>
      <c r="P47" s="179"/>
      <c r="Q47" s="180" t="str">
        <f t="shared" si="4"/>
        <v/>
      </c>
      <c r="R47" s="180" t="str">
        <f>IF(R35="","",IF(R46="",R35,R35+R46))</f>
        <v/>
      </c>
      <c r="S47" s="182"/>
      <c r="T47" s="180" t="str">
        <f t="shared" si="0"/>
        <v/>
      </c>
      <c r="U47" s="181" t="str">
        <f>IF(U35="","",IF(U46="",U35,U35+U46))</f>
        <v/>
      </c>
    </row>
    <row r="48" spans="1:24" s="7" customFormat="1" ht="18" customHeight="1">
      <c r="A48" s="352" t="s">
        <v>28</v>
      </c>
      <c r="B48" s="355" t="s">
        <v>29</v>
      </c>
      <c r="C48" s="356"/>
      <c r="D48" s="357" t="s">
        <v>24</v>
      </c>
      <c r="E48" s="360" t="s">
        <v>24</v>
      </c>
      <c r="F48" s="242"/>
      <c r="G48" s="357"/>
      <c r="H48" s="360"/>
      <c r="I48" s="243"/>
      <c r="J48" s="360"/>
      <c r="K48" s="360" t="s">
        <v>24</v>
      </c>
      <c r="L48" s="307" t="s">
        <v>24</v>
      </c>
      <c r="M48" s="372"/>
      <c r="N48" s="365"/>
      <c r="O48" s="184"/>
      <c r="P48" s="372"/>
      <c r="Q48" s="365"/>
      <c r="R48" s="184"/>
      <c r="S48" s="365"/>
      <c r="T48" s="365" t="s">
        <v>24</v>
      </c>
      <c r="U48" s="183" t="s">
        <v>24</v>
      </c>
    </row>
    <row r="49" spans="1:21" s="7" customFormat="1" ht="18" customHeight="1">
      <c r="A49" s="353"/>
      <c r="B49" s="350" t="s">
        <v>310</v>
      </c>
      <c r="C49" s="351"/>
      <c r="D49" s="358"/>
      <c r="E49" s="361"/>
      <c r="F49" s="244" t="s">
        <v>24</v>
      </c>
      <c r="G49" s="358"/>
      <c r="H49" s="361"/>
      <c r="I49" s="245"/>
      <c r="J49" s="361"/>
      <c r="K49" s="361"/>
      <c r="L49" s="308"/>
      <c r="M49" s="373"/>
      <c r="N49" s="366"/>
      <c r="O49" s="170"/>
      <c r="P49" s="373"/>
      <c r="Q49" s="366"/>
      <c r="R49" s="170"/>
      <c r="S49" s="366"/>
      <c r="T49" s="366"/>
      <c r="U49" s="169" t="s">
        <v>24</v>
      </c>
    </row>
    <row r="50" spans="1:21" s="7" customFormat="1" ht="18" customHeight="1">
      <c r="A50" s="353"/>
      <c r="B50" s="350" t="s">
        <v>30</v>
      </c>
      <c r="C50" s="351"/>
      <c r="D50" s="358"/>
      <c r="E50" s="361"/>
      <c r="F50" s="244" t="s">
        <v>24</v>
      </c>
      <c r="G50" s="358"/>
      <c r="H50" s="361"/>
      <c r="I50" s="245"/>
      <c r="J50" s="361"/>
      <c r="K50" s="361"/>
      <c r="L50" s="308"/>
      <c r="M50" s="373"/>
      <c r="N50" s="366"/>
      <c r="O50" s="170"/>
      <c r="P50" s="373"/>
      <c r="Q50" s="366"/>
      <c r="R50" s="170"/>
      <c r="S50" s="366"/>
      <c r="T50" s="366"/>
      <c r="U50" s="169" t="s">
        <v>24</v>
      </c>
    </row>
    <row r="51" spans="1:21" s="7" customFormat="1" ht="18" customHeight="1">
      <c r="A51" s="353"/>
      <c r="B51" s="350" t="s">
        <v>31</v>
      </c>
      <c r="C51" s="351"/>
      <c r="D51" s="358"/>
      <c r="E51" s="361"/>
      <c r="F51" s="244" t="s">
        <v>34</v>
      </c>
      <c r="G51" s="358"/>
      <c r="H51" s="361"/>
      <c r="I51" s="245"/>
      <c r="J51" s="361"/>
      <c r="K51" s="361"/>
      <c r="L51" s="308"/>
      <c r="M51" s="373"/>
      <c r="N51" s="366"/>
      <c r="O51" s="170"/>
      <c r="P51" s="373"/>
      <c r="Q51" s="366"/>
      <c r="R51" s="170"/>
      <c r="S51" s="366"/>
      <c r="T51" s="366"/>
      <c r="U51" s="169" t="s">
        <v>24</v>
      </c>
    </row>
    <row r="52" spans="1:21" s="7" customFormat="1" ht="18" customHeight="1">
      <c r="A52" s="353"/>
      <c r="B52" s="350" t="s">
        <v>83</v>
      </c>
      <c r="C52" s="351"/>
      <c r="D52" s="358"/>
      <c r="E52" s="361"/>
      <c r="F52" s="246"/>
      <c r="G52" s="358"/>
      <c r="H52" s="361"/>
      <c r="I52" s="245"/>
      <c r="J52" s="361"/>
      <c r="K52" s="361"/>
      <c r="L52" s="308"/>
      <c r="M52" s="373"/>
      <c r="N52" s="366"/>
      <c r="O52" s="170"/>
      <c r="P52" s="373"/>
      <c r="Q52" s="366"/>
      <c r="R52" s="170"/>
      <c r="S52" s="366"/>
      <c r="T52" s="366"/>
      <c r="U52" s="169" t="s">
        <v>24</v>
      </c>
    </row>
    <row r="53" spans="1:21" s="7" customFormat="1" ht="18" customHeight="1">
      <c r="A53" s="353"/>
      <c r="B53" s="350" t="s">
        <v>32</v>
      </c>
      <c r="C53" s="351"/>
      <c r="D53" s="358"/>
      <c r="E53" s="361"/>
      <c r="F53" s="246"/>
      <c r="G53" s="358"/>
      <c r="H53" s="361"/>
      <c r="I53" s="245"/>
      <c r="J53" s="361"/>
      <c r="K53" s="361"/>
      <c r="L53" s="308"/>
      <c r="M53" s="373"/>
      <c r="N53" s="366"/>
      <c r="O53" s="170"/>
      <c r="P53" s="373"/>
      <c r="Q53" s="366"/>
      <c r="R53" s="170"/>
      <c r="S53" s="366"/>
      <c r="T53" s="366"/>
      <c r="U53" s="169" t="s">
        <v>24</v>
      </c>
    </row>
    <row r="54" spans="1:21" s="7" customFormat="1" ht="18" customHeight="1">
      <c r="A54" s="353"/>
      <c r="B54" s="350" t="s">
        <v>33</v>
      </c>
      <c r="C54" s="351"/>
      <c r="D54" s="359"/>
      <c r="E54" s="362"/>
      <c r="F54" s="246"/>
      <c r="G54" s="359"/>
      <c r="H54" s="362"/>
      <c r="I54" s="247"/>
      <c r="J54" s="362"/>
      <c r="K54" s="362"/>
      <c r="L54" s="309"/>
      <c r="M54" s="374"/>
      <c r="N54" s="367"/>
      <c r="O54" s="174"/>
      <c r="P54" s="374"/>
      <c r="Q54" s="367"/>
      <c r="R54" s="174"/>
      <c r="S54" s="367"/>
      <c r="T54" s="367"/>
      <c r="U54" s="169" t="s">
        <v>24</v>
      </c>
    </row>
    <row r="55" spans="1:21" s="7" customFormat="1" ht="18" customHeight="1" thickBot="1">
      <c r="A55" s="354"/>
      <c r="B55" s="363" t="s">
        <v>54</v>
      </c>
      <c r="C55" s="364"/>
      <c r="D55" s="248" t="s">
        <v>22</v>
      </c>
      <c r="E55" s="249" t="s">
        <v>22</v>
      </c>
      <c r="F55" s="250" t="str">
        <f>IF(SUM(F48:F54)=0,"",SUM(F48:F54))</f>
        <v/>
      </c>
      <c r="G55" s="248" t="s">
        <v>35</v>
      </c>
      <c r="H55" s="249" t="s">
        <v>35</v>
      </c>
      <c r="I55" s="251" t="str">
        <f>IF(SUM(I48:I54)=0,"",SUM(I48:I54))</f>
        <v/>
      </c>
      <c r="J55" s="249" t="s">
        <v>35</v>
      </c>
      <c r="K55" s="249" t="s">
        <v>35</v>
      </c>
      <c r="L55" s="252" t="str">
        <f>IF(SUM(L48:L54)=0,"",SUM(L48:L54))</f>
        <v/>
      </c>
      <c r="M55" s="185" t="s">
        <v>35</v>
      </c>
      <c r="N55" s="186" t="s">
        <v>35</v>
      </c>
      <c r="O55" s="180" t="str">
        <f>IF(SUM(O48:O54)=0,"",SUM(O48:O54))</f>
        <v/>
      </c>
      <c r="P55" s="185" t="s">
        <v>35</v>
      </c>
      <c r="Q55" s="186" t="s">
        <v>35</v>
      </c>
      <c r="R55" s="180" t="str">
        <f>IF(SUM(R48:R54)=0,"",SUM(R48:R54))</f>
        <v/>
      </c>
      <c r="S55" s="186" t="s">
        <v>35</v>
      </c>
      <c r="T55" s="186" t="s">
        <v>35</v>
      </c>
      <c r="U55" s="181" t="str">
        <f>IF(SUM(U48:U54)=0,"",SUM(U48:U54))</f>
        <v/>
      </c>
    </row>
    <row r="56" spans="1:21">
      <c r="F56" s="128" t="str">
        <f>IF(F47=F55,"","↑【確認】「事業財源」の合計と「合計（総事業費）」が不一致")</f>
        <v/>
      </c>
    </row>
    <row r="57" spans="1:21">
      <c r="F57" s="128"/>
    </row>
    <row r="58" spans="1:21">
      <c r="A58" s="15"/>
    </row>
    <row r="59" spans="1:21">
      <c r="A59" s="15"/>
    </row>
    <row r="60" spans="1:21">
      <c r="A60" s="16"/>
      <c r="B60" s="133"/>
      <c r="C60" s="133"/>
      <c r="D60" s="133"/>
      <c r="E60" s="133"/>
      <c r="F60" s="133"/>
      <c r="G60" s="133"/>
      <c r="H60" s="133"/>
      <c r="I60" s="133"/>
      <c r="J60" s="133"/>
      <c r="K60" s="133"/>
      <c r="L60" s="133"/>
    </row>
    <row r="61" spans="1:21">
      <c r="A61" s="16"/>
      <c r="B61" s="133"/>
      <c r="C61" s="133"/>
      <c r="D61" s="133"/>
      <c r="E61" s="133"/>
      <c r="F61" s="133"/>
      <c r="G61" s="133"/>
      <c r="H61" s="133"/>
      <c r="I61" s="133"/>
      <c r="J61" s="133"/>
      <c r="K61" s="133"/>
      <c r="L61" s="133"/>
    </row>
    <row r="62" spans="1:21">
      <c r="A62" s="16"/>
      <c r="B62" s="133"/>
      <c r="C62" s="133"/>
      <c r="D62" s="133"/>
      <c r="E62" s="133"/>
      <c r="F62" s="133"/>
      <c r="G62" s="133"/>
      <c r="H62" s="133"/>
      <c r="I62" s="133"/>
      <c r="J62" s="133"/>
      <c r="K62" s="133"/>
      <c r="L62" s="133"/>
    </row>
    <row r="63" spans="1:21">
      <c r="A63" s="16"/>
      <c r="B63" s="133"/>
      <c r="C63" s="133"/>
      <c r="D63" s="133"/>
      <c r="E63" s="133"/>
      <c r="F63" s="133"/>
      <c r="G63" s="133"/>
      <c r="H63" s="133"/>
      <c r="I63" s="133"/>
      <c r="J63" s="133"/>
      <c r="K63" s="133"/>
      <c r="L63" s="133"/>
    </row>
    <row r="64" spans="1:21">
      <c r="A64" s="16"/>
      <c r="B64" s="133"/>
      <c r="C64" s="133"/>
      <c r="D64" s="133"/>
      <c r="E64" s="133"/>
      <c r="F64" s="133"/>
      <c r="G64" s="133"/>
      <c r="H64" s="133"/>
      <c r="I64" s="133"/>
      <c r="J64" s="133"/>
      <c r="K64" s="133"/>
      <c r="L64" s="133"/>
    </row>
    <row r="65" spans="1:12">
      <c r="A65" s="16"/>
      <c r="B65" s="133"/>
      <c r="C65" s="133"/>
      <c r="D65" s="133"/>
      <c r="E65" s="133"/>
      <c r="F65" s="133"/>
      <c r="G65" s="133"/>
      <c r="H65" s="133"/>
      <c r="I65" s="133"/>
      <c r="J65" s="133"/>
      <c r="K65" s="133"/>
      <c r="L65" s="133"/>
    </row>
    <row r="66" spans="1:12">
      <c r="A66" s="16"/>
      <c r="B66" s="133"/>
      <c r="C66" s="133"/>
      <c r="D66" s="133"/>
      <c r="E66" s="133"/>
      <c r="F66" s="133"/>
      <c r="G66" s="133"/>
      <c r="H66" s="133"/>
      <c r="I66" s="133"/>
      <c r="J66" s="133"/>
      <c r="K66" s="133"/>
      <c r="L66" s="133"/>
    </row>
    <row r="67" spans="1:12">
      <c r="A67" s="16"/>
      <c r="B67" s="133"/>
      <c r="C67" s="133"/>
      <c r="D67" s="133"/>
      <c r="E67" s="133"/>
      <c r="F67" s="133"/>
      <c r="G67" s="133"/>
      <c r="H67" s="133"/>
      <c r="I67" s="133"/>
      <c r="J67" s="133"/>
      <c r="K67" s="133"/>
      <c r="L67" s="133"/>
    </row>
    <row r="68" spans="1:12">
      <c r="A68" s="16"/>
      <c r="B68" s="133"/>
      <c r="C68" s="133"/>
      <c r="D68" s="133"/>
      <c r="E68" s="133"/>
      <c r="F68" s="133"/>
      <c r="G68" s="133"/>
      <c r="H68" s="133"/>
      <c r="I68" s="133"/>
      <c r="J68" s="133"/>
      <c r="K68" s="133"/>
      <c r="L68" s="133"/>
    </row>
    <row r="69" spans="1:12">
      <c r="A69" s="16"/>
      <c r="B69" s="133"/>
      <c r="C69" s="133"/>
      <c r="D69" s="133"/>
      <c r="E69" s="133"/>
      <c r="F69" s="133"/>
      <c r="G69" s="133"/>
      <c r="H69" s="133"/>
      <c r="I69" s="133"/>
      <c r="J69" s="133"/>
      <c r="K69" s="133"/>
      <c r="L69" s="133"/>
    </row>
    <row r="70" spans="1:12">
      <c r="A70" s="16"/>
      <c r="B70" s="133"/>
      <c r="C70" s="133"/>
      <c r="D70" s="133"/>
      <c r="E70" s="133"/>
      <c r="F70" s="133"/>
      <c r="G70" s="133"/>
      <c r="H70" s="133"/>
      <c r="I70" s="133"/>
      <c r="J70" s="133"/>
      <c r="K70" s="133"/>
      <c r="L70" s="133"/>
    </row>
    <row r="71" spans="1:12">
      <c r="A71" s="16"/>
      <c r="B71" s="133"/>
      <c r="C71" s="133"/>
      <c r="D71" s="133"/>
      <c r="E71" s="133"/>
      <c r="F71" s="133"/>
      <c r="G71" s="133"/>
      <c r="H71" s="133"/>
      <c r="I71" s="133"/>
      <c r="J71" s="133"/>
      <c r="K71" s="133"/>
      <c r="L71" s="133"/>
    </row>
    <row r="72" spans="1:12">
      <c r="A72" s="16"/>
      <c r="B72" s="133"/>
      <c r="C72" s="133"/>
      <c r="D72" s="133"/>
      <c r="E72" s="133"/>
      <c r="F72" s="133"/>
      <c r="G72" s="133"/>
      <c r="H72" s="133"/>
      <c r="I72" s="133"/>
      <c r="J72" s="133"/>
      <c r="K72" s="133"/>
      <c r="L72" s="133"/>
    </row>
    <row r="73" spans="1:12">
      <c r="A73" s="16"/>
      <c r="B73" s="133"/>
      <c r="C73" s="133"/>
      <c r="D73" s="133"/>
      <c r="E73" s="133"/>
      <c r="F73" s="133"/>
      <c r="G73" s="133"/>
      <c r="H73" s="133"/>
      <c r="I73" s="133"/>
      <c r="J73" s="133"/>
      <c r="K73" s="133"/>
      <c r="L73" s="133"/>
    </row>
    <row r="74" spans="1:12">
      <c r="A74" s="16"/>
      <c r="B74" s="134"/>
      <c r="C74" s="134"/>
      <c r="D74" s="133"/>
      <c r="E74" s="133"/>
      <c r="F74" s="133"/>
      <c r="G74" s="133"/>
      <c r="H74" s="133"/>
      <c r="I74" s="133"/>
      <c r="J74" s="133"/>
      <c r="K74" s="133"/>
      <c r="L74" s="133"/>
    </row>
    <row r="75" spans="1:12">
      <c r="A75" s="16"/>
      <c r="B75" s="134"/>
      <c r="C75" s="134"/>
      <c r="D75" s="133"/>
      <c r="E75" s="133"/>
      <c r="F75" s="133"/>
      <c r="G75" s="133"/>
      <c r="H75" s="133"/>
      <c r="I75" s="133"/>
      <c r="J75" s="133"/>
      <c r="K75" s="133"/>
      <c r="L75" s="133"/>
    </row>
    <row r="76" spans="1:12">
      <c r="A76" s="16"/>
      <c r="B76" s="134"/>
      <c r="C76" s="134"/>
      <c r="D76" s="133"/>
      <c r="E76" s="133"/>
      <c r="F76" s="133"/>
      <c r="G76" s="133"/>
      <c r="H76" s="133"/>
      <c r="I76" s="133"/>
      <c r="J76" s="133"/>
      <c r="K76" s="133"/>
      <c r="L76" s="133"/>
    </row>
    <row r="77" spans="1:12">
      <c r="A77" s="16"/>
      <c r="B77" s="134"/>
      <c r="C77" s="134"/>
      <c r="D77" s="133"/>
      <c r="E77" s="133"/>
      <c r="F77" s="133"/>
      <c r="G77" s="133"/>
      <c r="H77" s="133"/>
      <c r="I77" s="133"/>
      <c r="J77" s="133"/>
      <c r="K77" s="133"/>
      <c r="L77" s="133"/>
    </row>
    <row r="78" spans="1:12">
      <c r="A78" s="16"/>
      <c r="B78" s="133"/>
      <c r="C78" s="133"/>
      <c r="D78" s="133"/>
      <c r="E78" s="133"/>
      <c r="F78" s="133"/>
      <c r="G78" s="133"/>
      <c r="H78" s="133"/>
      <c r="I78" s="133"/>
      <c r="J78" s="133"/>
      <c r="K78" s="133"/>
      <c r="L78" s="133"/>
    </row>
    <row r="79" spans="1:12">
      <c r="A79" s="16"/>
      <c r="B79" s="133"/>
      <c r="C79" s="133"/>
      <c r="D79" s="133"/>
      <c r="E79" s="133"/>
      <c r="F79" s="133"/>
      <c r="G79" s="133"/>
      <c r="H79" s="133"/>
      <c r="I79" s="133"/>
      <c r="J79" s="133"/>
      <c r="K79" s="133"/>
      <c r="L79" s="133"/>
    </row>
    <row r="80" spans="1:12">
      <c r="A80" s="17"/>
      <c r="B80" s="133"/>
      <c r="C80" s="133"/>
      <c r="D80" s="133"/>
      <c r="E80" s="133"/>
      <c r="F80" s="133"/>
      <c r="G80" s="133"/>
      <c r="H80" s="133"/>
      <c r="I80" s="133"/>
      <c r="J80" s="133"/>
      <c r="K80" s="133"/>
      <c r="L80" s="133"/>
    </row>
    <row r="81" spans="1:1">
      <c r="A81" s="17"/>
    </row>
  </sheetData>
  <mergeCells count="5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L11:L27"/>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L29:L33"/>
    <mergeCell ref="L36:L45"/>
    <mergeCell ref="J11:J27"/>
    <mergeCell ref="K11:K27"/>
    <mergeCell ref="J29:J33"/>
    <mergeCell ref="K29:K33"/>
    <mergeCell ref="J36:J45"/>
    <mergeCell ref="K36:K45"/>
    <mergeCell ref="L48:L54"/>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63" orientation="portrait" cellComments="asDisplayed" r:id="rId1"/>
  <headerFooter>
    <oddFooter>&amp;P / &amp;N ページ</oddFooter>
  </headerFooter>
  <colBreaks count="2" manualBreakCount="2">
    <brk id="12" max="54" man="1"/>
    <brk id="21" max="5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zoomScale="85" zoomScaleNormal="100" zoomScaleSheetLayoutView="85" workbookViewId="0">
      <selection activeCell="B5" sqref="B5:G5"/>
    </sheetView>
  </sheetViews>
  <sheetFormatPr defaultColWidth="9" defaultRowHeight="12"/>
  <cols>
    <col min="1" max="1" width="11.25" style="207" customWidth="1"/>
    <col min="2" max="18" width="10" style="207" customWidth="1"/>
    <col min="19" max="16384" width="9" style="207"/>
  </cols>
  <sheetData>
    <row r="1" spans="1:11">
      <c r="A1" s="207" t="s">
        <v>384</v>
      </c>
    </row>
    <row r="2" spans="1:11" ht="18" customHeight="1">
      <c r="A2" s="436" t="s">
        <v>215</v>
      </c>
      <c r="B2" s="436"/>
      <c r="C2" s="436"/>
      <c r="D2" s="436"/>
      <c r="E2" s="436"/>
      <c r="F2" s="436"/>
      <c r="G2" s="436"/>
      <c r="H2" s="436"/>
      <c r="I2" s="436"/>
      <c r="J2" s="436"/>
      <c r="K2" s="436"/>
    </row>
    <row r="5" spans="1:11" ht="18.75" customHeight="1">
      <c r="A5" s="201" t="s">
        <v>58</v>
      </c>
      <c r="B5" s="437" t="s">
        <v>392</v>
      </c>
      <c r="C5" s="438"/>
      <c r="D5" s="438"/>
      <c r="E5" s="438"/>
      <c r="F5" s="438"/>
      <c r="G5" s="439"/>
    </row>
    <row r="6" spans="1:11" ht="12" customHeight="1">
      <c r="A6" s="204"/>
      <c r="B6" s="91"/>
      <c r="C6" s="91"/>
      <c r="D6" s="91"/>
      <c r="E6" s="91"/>
      <c r="F6" s="91"/>
    </row>
    <row r="8" spans="1:11">
      <c r="A8" s="382" t="s">
        <v>211</v>
      </c>
      <c r="B8" s="382"/>
      <c r="C8" s="382"/>
      <c r="D8" s="382" t="s">
        <v>240</v>
      </c>
      <c r="E8" s="382"/>
      <c r="F8" s="382"/>
      <c r="G8" s="382" t="s">
        <v>212</v>
      </c>
      <c r="H8" s="382"/>
      <c r="I8" s="382"/>
      <c r="J8" s="382"/>
      <c r="K8" s="382"/>
    </row>
    <row r="9" spans="1:11" ht="18.75" customHeight="1">
      <c r="A9" s="435"/>
      <c r="B9" s="435"/>
      <c r="C9" s="435"/>
      <c r="D9" s="435"/>
      <c r="E9" s="435"/>
      <c r="F9" s="435"/>
      <c r="G9" s="435"/>
      <c r="H9" s="435"/>
      <c r="I9" s="435"/>
      <c r="J9" s="435"/>
      <c r="K9" s="435"/>
    </row>
    <row r="10" spans="1:11" ht="12" customHeight="1">
      <c r="A10" s="208"/>
      <c r="B10" s="208"/>
      <c r="C10" s="208"/>
      <c r="D10" s="208"/>
      <c r="E10" s="208"/>
      <c r="F10" s="208"/>
      <c r="G10" s="208"/>
      <c r="H10" s="208"/>
      <c r="I10" s="208"/>
      <c r="J10" s="208"/>
      <c r="K10" s="208"/>
    </row>
    <row r="11" spans="1:11" ht="12" customHeight="1">
      <c r="A11" s="208"/>
      <c r="B11" s="208"/>
      <c r="C11" s="208"/>
      <c r="D11" s="208"/>
      <c r="E11" s="208"/>
      <c r="F11" s="208"/>
      <c r="G11" s="208"/>
      <c r="H11" s="208"/>
      <c r="I11" s="208"/>
      <c r="J11" s="208"/>
      <c r="K11" s="208"/>
    </row>
    <row r="12" spans="1:11">
      <c r="A12" s="207" t="s">
        <v>241</v>
      </c>
    </row>
    <row r="13" spans="1:11" ht="3.75" customHeight="1"/>
    <row r="14" spans="1:11">
      <c r="A14" s="431" t="s">
        <v>213</v>
      </c>
      <c r="B14" s="429" t="s">
        <v>216</v>
      </c>
      <c r="C14" s="429"/>
      <c r="D14" s="429"/>
      <c r="E14" s="429"/>
      <c r="F14" s="429"/>
      <c r="G14" s="429" t="s">
        <v>217</v>
      </c>
      <c r="H14" s="429"/>
      <c r="I14" s="429"/>
      <c r="J14" s="429"/>
      <c r="K14" s="429"/>
    </row>
    <row r="15" spans="1:11" ht="18.75" customHeight="1">
      <c r="A15" s="432"/>
      <c r="B15" s="203" t="s">
        <v>298</v>
      </c>
      <c r="C15" s="112" t="s">
        <v>299</v>
      </c>
      <c r="D15" s="206" t="s">
        <v>300</v>
      </c>
      <c r="E15" s="206" t="s">
        <v>301</v>
      </c>
      <c r="F15" s="113" t="s">
        <v>299</v>
      </c>
      <c r="G15" s="203" t="s">
        <v>298</v>
      </c>
      <c r="H15" s="112" t="s">
        <v>299</v>
      </c>
      <c r="I15" s="206" t="s">
        <v>300</v>
      </c>
      <c r="J15" s="206" t="s">
        <v>301</v>
      </c>
      <c r="K15" s="113" t="s">
        <v>299</v>
      </c>
    </row>
    <row r="16" spans="1:11" ht="18.75" customHeight="1">
      <c r="A16" s="201" t="s">
        <v>230</v>
      </c>
      <c r="B16" s="426"/>
      <c r="C16" s="426"/>
      <c r="D16" s="426"/>
      <c r="E16" s="426"/>
      <c r="F16" s="426"/>
      <c r="G16" s="427"/>
      <c r="H16" s="433"/>
      <c r="I16" s="433"/>
      <c r="J16" s="433"/>
      <c r="K16" s="428"/>
    </row>
    <row r="17" spans="1:11" ht="18.75" customHeight="1">
      <c r="A17" s="202" t="s">
        <v>258</v>
      </c>
      <c r="B17" s="108" t="s">
        <v>302</v>
      </c>
      <c r="C17" s="118"/>
      <c r="D17" s="109" t="s">
        <v>303</v>
      </c>
      <c r="E17" s="119"/>
      <c r="F17" s="111" t="s">
        <v>304</v>
      </c>
      <c r="G17" s="119"/>
      <c r="H17" s="110" t="s">
        <v>305</v>
      </c>
      <c r="I17" s="119"/>
      <c r="J17" s="110" t="s">
        <v>306</v>
      </c>
      <c r="K17" s="196">
        <f>C17+E17+G17+I17</f>
        <v>0</v>
      </c>
    </row>
    <row r="18" spans="1:11">
      <c r="A18" s="434" t="s">
        <v>220</v>
      </c>
      <c r="B18" s="429" t="s">
        <v>218</v>
      </c>
      <c r="C18" s="429"/>
      <c r="D18" s="429"/>
      <c r="E18" s="429"/>
      <c r="F18" s="429"/>
      <c r="G18" s="429" t="s">
        <v>219</v>
      </c>
      <c r="H18" s="429"/>
      <c r="I18" s="429"/>
      <c r="J18" s="429"/>
      <c r="K18" s="429"/>
    </row>
    <row r="19" spans="1:11" ht="18.75" customHeight="1">
      <c r="A19" s="432"/>
      <c r="B19" s="426"/>
      <c r="C19" s="426"/>
      <c r="D19" s="426"/>
      <c r="E19" s="426"/>
      <c r="F19" s="426"/>
      <c r="G19" s="426"/>
      <c r="H19" s="426"/>
      <c r="I19" s="426"/>
      <c r="J19" s="426"/>
      <c r="K19" s="426"/>
    </row>
    <row r="20" spans="1:11" ht="12" customHeight="1">
      <c r="A20" s="425" t="s">
        <v>221</v>
      </c>
      <c r="B20" s="201" t="s">
        <v>222</v>
      </c>
      <c r="C20" s="382" t="s">
        <v>223</v>
      </c>
      <c r="D20" s="382"/>
      <c r="E20" s="382"/>
      <c r="F20" s="382"/>
      <c r="G20" s="382"/>
      <c r="H20" s="382"/>
      <c r="I20" s="382"/>
      <c r="J20" s="382"/>
      <c r="K20" s="382"/>
    </row>
    <row r="21" spans="1:11">
      <c r="A21" s="425"/>
      <c r="B21" s="426"/>
      <c r="C21" s="201" t="s">
        <v>224</v>
      </c>
      <c r="D21" s="201" t="s">
        <v>225</v>
      </c>
      <c r="E21" s="201" t="s">
        <v>226</v>
      </c>
      <c r="F21" s="427" t="s">
        <v>219</v>
      </c>
      <c r="G21" s="428"/>
      <c r="H21" s="429" t="s">
        <v>227</v>
      </c>
      <c r="I21" s="429"/>
      <c r="J21" s="429"/>
      <c r="K21" s="429"/>
    </row>
    <row r="22" spans="1:11" ht="18.75" customHeight="1">
      <c r="A22" s="425"/>
      <c r="B22" s="426"/>
      <c r="C22" s="114"/>
      <c r="D22" s="115"/>
      <c r="E22" s="116"/>
      <c r="F22" s="430"/>
      <c r="G22" s="430"/>
      <c r="H22" s="205" t="s">
        <v>228</v>
      </c>
      <c r="I22" s="117"/>
      <c r="J22" s="205" t="s">
        <v>229</v>
      </c>
      <c r="K22" s="200"/>
    </row>
    <row r="23" spans="1:11" ht="18.75" customHeight="1">
      <c r="A23" s="425"/>
      <c r="B23" s="426"/>
      <c r="C23" s="114"/>
      <c r="D23" s="115"/>
      <c r="E23" s="116"/>
      <c r="F23" s="430"/>
      <c r="G23" s="430"/>
      <c r="H23" s="205" t="s">
        <v>228</v>
      </c>
      <c r="I23" s="117"/>
      <c r="J23" s="205" t="s">
        <v>229</v>
      </c>
      <c r="K23" s="200"/>
    </row>
    <row r="26" spans="1:11">
      <c r="A26" s="207" t="s">
        <v>242</v>
      </c>
    </row>
    <row r="27" spans="1:11" ht="3.75" customHeight="1"/>
    <row r="28" spans="1:11" ht="19.5" customHeight="1">
      <c r="A28" s="417" t="s">
        <v>37</v>
      </c>
      <c r="B28" s="418"/>
      <c r="C28" s="384" t="s">
        <v>381</v>
      </c>
      <c r="D28" s="385"/>
      <c r="E28" s="388" t="s">
        <v>387</v>
      </c>
      <c r="F28" s="389"/>
      <c r="G28" s="384" t="s">
        <v>382</v>
      </c>
      <c r="H28" s="385"/>
      <c r="I28" s="384" t="s">
        <v>383</v>
      </c>
      <c r="J28" s="385"/>
      <c r="K28" s="421" t="s">
        <v>214</v>
      </c>
    </row>
    <row r="29" spans="1:11" ht="24" customHeight="1">
      <c r="A29" s="419"/>
      <c r="B29" s="420"/>
      <c r="C29" s="386"/>
      <c r="D29" s="387"/>
      <c r="E29" s="390"/>
      <c r="F29" s="391"/>
      <c r="G29" s="386"/>
      <c r="H29" s="387"/>
      <c r="I29" s="386"/>
      <c r="J29" s="387"/>
      <c r="K29" s="422"/>
    </row>
    <row r="30" spans="1:11" ht="30" customHeight="1">
      <c r="A30" s="413" t="s">
        <v>307</v>
      </c>
      <c r="B30" s="414"/>
      <c r="C30" s="423"/>
      <c r="D30" s="424"/>
      <c r="E30" s="423"/>
      <c r="F30" s="424"/>
      <c r="G30" s="423"/>
      <c r="H30" s="424"/>
      <c r="I30" s="423"/>
      <c r="J30" s="424"/>
      <c r="K30" s="92" t="str">
        <f>IF(SUM(C30+E30+G30+I30)=0,"",SUM(C30+E30+G30+I30))</f>
        <v/>
      </c>
    </row>
    <row r="31" spans="1:11" ht="15" customHeight="1">
      <c r="A31" s="415" t="s">
        <v>308</v>
      </c>
      <c r="B31" s="416"/>
      <c r="C31" s="378"/>
      <c r="D31" s="379"/>
      <c r="E31" s="378"/>
      <c r="F31" s="379"/>
      <c r="G31" s="378"/>
      <c r="H31" s="379"/>
      <c r="I31" s="378"/>
      <c r="J31" s="379"/>
      <c r="K31" s="93" t="str">
        <f t="shared" ref="K31:K32" si="0">IF(SUM(C31+E31+G31+I31)=0,"",SUM(C31+E31+G31+I31))</f>
        <v/>
      </c>
    </row>
    <row r="32" spans="1:11" ht="15" customHeight="1">
      <c r="A32" s="415"/>
      <c r="B32" s="416"/>
      <c r="C32" s="380"/>
      <c r="D32" s="381"/>
      <c r="E32" s="380"/>
      <c r="F32" s="381"/>
      <c r="G32" s="380"/>
      <c r="H32" s="381"/>
      <c r="I32" s="380"/>
      <c r="J32" s="381"/>
      <c r="K32" s="94" t="str">
        <f t="shared" si="0"/>
        <v/>
      </c>
    </row>
    <row r="33" spans="1:11" ht="12" customHeight="1">
      <c r="A33" s="392" t="s">
        <v>388</v>
      </c>
      <c r="B33" s="392"/>
      <c r="C33" s="392"/>
      <c r="D33" s="392"/>
      <c r="E33" s="392"/>
      <c r="F33" s="392"/>
      <c r="G33" s="392"/>
      <c r="H33" s="392"/>
      <c r="I33" s="392"/>
      <c r="J33" s="392"/>
      <c r="K33" s="392"/>
    </row>
    <row r="35" spans="1:11">
      <c r="A35" s="207" t="s">
        <v>243</v>
      </c>
    </row>
    <row r="36" spans="1:11" ht="3.75" customHeight="1"/>
    <row r="37" spans="1:11" ht="18.75" customHeight="1">
      <c r="A37" s="393"/>
      <c r="B37" s="394"/>
      <c r="C37" s="394"/>
      <c r="D37" s="394"/>
      <c r="E37" s="394"/>
      <c r="F37" s="394"/>
      <c r="G37" s="394"/>
      <c r="H37" s="394"/>
      <c r="I37" s="394"/>
      <c r="J37" s="394"/>
      <c r="K37" s="395"/>
    </row>
    <row r="38" spans="1:11" ht="18.75" customHeight="1">
      <c r="A38" s="396"/>
      <c r="B38" s="397"/>
      <c r="C38" s="397"/>
      <c r="D38" s="397"/>
      <c r="E38" s="397"/>
      <c r="F38" s="397"/>
      <c r="G38" s="397"/>
      <c r="H38" s="397"/>
      <c r="I38" s="397"/>
      <c r="J38" s="397"/>
      <c r="K38" s="398"/>
    </row>
    <row r="39" spans="1:11" ht="18.75" customHeight="1">
      <c r="A39" s="396"/>
      <c r="B39" s="397"/>
      <c r="C39" s="397"/>
      <c r="D39" s="397"/>
      <c r="E39" s="397"/>
      <c r="F39" s="397"/>
      <c r="G39" s="397"/>
      <c r="H39" s="397"/>
      <c r="I39" s="397"/>
      <c r="J39" s="397"/>
      <c r="K39" s="398"/>
    </row>
    <row r="40" spans="1:11" ht="18.75" customHeight="1">
      <c r="A40" s="399"/>
      <c r="B40" s="400"/>
      <c r="C40" s="400"/>
      <c r="D40" s="400"/>
      <c r="E40" s="400"/>
      <c r="F40" s="400"/>
      <c r="G40" s="400"/>
      <c r="H40" s="400"/>
      <c r="I40" s="400"/>
      <c r="J40" s="400"/>
      <c r="K40" s="401"/>
    </row>
    <row r="43" spans="1:11">
      <c r="A43" s="207" t="s">
        <v>259</v>
      </c>
    </row>
    <row r="44" spans="1:11" ht="3.75" customHeight="1"/>
    <row r="45" spans="1:11" ht="18.75" customHeight="1">
      <c r="A45" s="212" t="s">
        <v>385</v>
      </c>
      <c r="B45" s="211"/>
      <c r="C45" s="211"/>
    </row>
    <row r="46" spans="1:11" ht="72" customHeight="1">
      <c r="A46" s="402" t="s">
        <v>386</v>
      </c>
      <c r="B46" s="403"/>
      <c r="C46" s="404"/>
      <c r="D46" s="210"/>
      <c r="E46" s="209"/>
      <c r="F46" s="209"/>
      <c r="G46" s="209"/>
      <c r="H46" s="209"/>
      <c r="I46" s="209"/>
    </row>
    <row r="47" spans="1:11" ht="18.75" customHeight="1">
      <c r="A47" s="405" t="s">
        <v>376</v>
      </c>
      <c r="B47" s="406"/>
      <c r="C47" s="407"/>
      <c r="D47" s="408" t="s">
        <v>379</v>
      </c>
      <c r="E47" s="409"/>
      <c r="F47" s="409"/>
      <c r="G47" s="410"/>
      <c r="H47" s="411"/>
      <c r="I47" s="412"/>
    </row>
    <row r="48" spans="1:11" ht="21" customHeight="1">
      <c r="A48" s="382" t="s">
        <v>380</v>
      </c>
      <c r="B48" s="382"/>
      <c r="C48" s="382"/>
      <c r="D48" s="383"/>
      <c r="E48" s="383"/>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8F766032-0C0D-4052-ADEA-F1FB9F173ED0}">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459" t="s">
        <v>92</v>
      </c>
      <c r="B1" s="459"/>
      <c r="C1" s="459"/>
      <c r="D1" s="459"/>
      <c r="E1" s="459"/>
      <c r="F1" s="459"/>
      <c r="G1" s="459"/>
      <c r="H1" s="459"/>
      <c r="I1" s="459"/>
      <c r="J1" s="459"/>
      <c r="K1" s="20"/>
      <c r="L1" s="20"/>
      <c r="M1" s="20"/>
      <c r="N1" s="20"/>
      <c r="O1" s="20"/>
      <c r="P1" s="20"/>
      <c r="Q1" s="21"/>
      <c r="R1" s="22"/>
      <c r="S1" s="460" t="s">
        <v>93</v>
      </c>
      <c r="T1" s="460"/>
      <c r="U1" s="460"/>
      <c r="V1" s="460"/>
      <c r="W1" s="460"/>
      <c r="X1" s="460"/>
      <c r="Y1" s="460"/>
      <c r="Z1" s="460"/>
      <c r="AA1" s="460"/>
      <c r="AB1" s="460"/>
      <c r="AC1" s="460"/>
      <c r="AD1" s="460"/>
      <c r="AE1" s="460"/>
      <c r="AF1" s="460"/>
      <c r="AG1" s="460"/>
      <c r="AH1" s="460"/>
      <c r="AI1" s="460"/>
    </row>
    <row r="2" spans="1:35" ht="40.5" customHeight="1" thickBot="1">
      <c r="B2" s="461" t="s">
        <v>94</v>
      </c>
      <c r="C2" s="461"/>
      <c r="D2" s="461"/>
      <c r="E2" s="461"/>
      <c r="F2" s="461"/>
      <c r="G2" s="461"/>
      <c r="H2" s="461"/>
      <c r="I2" s="461"/>
      <c r="J2" s="461"/>
      <c r="K2" s="461"/>
      <c r="L2" s="461"/>
      <c r="M2" s="461"/>
      <c r="N2" s="461"/>
      <c r="O2" s="461"/>
      <c r="P2" s="461"/>
      <c r="Q2" s="461"/>
      <c r="R2" s="461"/>
      <c r="S2" s="460"/>
      <c r="T2" s="460"/>
      <c r="U2" s="460"/>
      <c r="V2" s="460"/>
      <c r="W2" s="460"/>
      <c r="X2" s="460"/>
      <c r="Y2" s="460"/>
      <c r="Z2" s="460"/>
      <c r="AA2" s="460"/>
      <c r="AB2" s="460"/>
      <c r="AC2" s="460"/>
      <c r="AD2" s="460"/>
      <c r="AE2" s="460"/>
      <c r="AF2" s="460"/>
      <c r="AG2" s="460"/>
      <c r="AH2" s="460"/>
      <c r="AI2" s="460"/>
    </row>
    <row r="3" spans="1:35" ht="20.100000000000001" customHeight="1">
      <c r="B3" s="462" t="s">
        <v>95</v>
      </c>
      <c r="C3" s="457" t="s">
        <v>96</v>
      </c>
      <c r="D3" s="457" t="s">
        <v>97</v>
      </c>
      <c r="E3" s="457" t="s">
        <v>98</v>
      </c>
      <c r="F3" s="464" t="s">
        <v>99</v>
      </c>
      <c r="G3" s="457" t="s">
        <v>100</v>
      </c>
      <c r="H3" s="457" t="s">
        <v>101</v>
      </c>
      <c r="I3" s="457" t="s">
        <v>102</v>
      </c>
      <c r="J3" s="457" t="s">
        <v>103</v>
      </c>
      <c r="K3" s="457" t="s">
        <v>104</v>
      </c>
      <c r="L3" s="23" t="s">
        <v>0</v>
      </c>
      <c r="M3" s="23" t="s">
        <v>1</v>
      </c>
      <c r="N3" s="23" t="s">
        <v>2</v>
      </c>
      <c r="O3" s="24" t="s">
        <v>3</v>
      </c>
      <c r="P3" s="25"/>
      <c r="Q3" s="26"/>
      <c r="R3" s="27" t="s">
        <v>4</v>
      </c>
      <c r="S3" s="23" t="s">
        <v>5</v>
      </c>
      <c r="T3" s="23" t="s">
        <v>6</v>
      </c>
      <c r="U3" s="23" t="s">
        <v>7</v>
      </c>
      <c r="V3" s="28" t="s">
        <v>8</v>
      </c>
      <c r="W3" s="467" t="s">
        <v>105</v>
      </c>
      <c r="X3" s="467" t="s">
        <v>106</v>
      </c>
      <c r="Y3" s="440" t="s">
        <v>107</v>
      </c>
      <c r="Z3" s="457" t="s">
        <v>108</v>
      </c>
      <c r="AA3" s="457" t="s">
        <v>109</v>
      </c>
      <c r="AB3" s="440" t="s">
        <v>110</v>
      </c>
      <c r="AC3" s="440" t="s">
        <v>111</v>
      </c>
      <c r="AD3" s="440" t="s">
        <v>112</v>
      </c>
      <c r="AE3" s="440" t="s">
        <v>113</v>
      </c>
      <c r="AF3" s="440" t="s">
        <v>114</v>
      </c>
      <c r="AG3" s="440" t="s">
        <v>115</v>
      </c>
      <c r="AH3" s="440" t="s">
        <v>116</v>
      </c>
      <c r="AI3" s="442" t="s">
        <v>117</v>
      </c>
    </row>
    <row r="4" spans="1:35" ht="64.5" customHeight="1">
      <c r="B4" s="463"/>
      <c r="C4" s="458"/>
      <c r="D4" s="458"/>
      <c r="E4" s="458"/>
      <c r="F4" s="465"/>
      <c r="G4" s="458"/>
      <c r="H4" s="458"/>
      <c r="I4" s="458"/>
      <c r="J4" s="458"/>
      <c r="K4" s="458"/>
      <c r="L4" s="29" t="s">
        <v>9</v>
      </c>
      <c r="M4" s="30" t="s">
        <v>10</v>
      </c>
      <c r="N4" s="29" t="s">
        <v>11</v>
      </c>
      <c r="O4" s="444" t="s">
        <v>118</v>
      </c>
      <c r="P4" s="446" t="s">
        <v>12</v>
      </c>
      <c r="Q4" s="447"/>
      <c r="R4" s="448"/>
      <c r="S4" s="449" t="s">
        <v>17</v>
      </c>
      <c r="T4" s="451" t="s">
        <v>13</v>
      </c>
      <c r="U4" s="453" t="s">
        <v>119</v>
      </c>
      <c r="V4" s="455" t="s">
        <v>120</v>
      </c>
      <c r="W4" s="468"/>
      <c r="X4" s="468"/>
      <c r="Y4" s="441"/>
      <c r="Z4" s="458"/>
      <c r="AA4" s="458"/>
      <c r="AB4" s="441"/>
      <c r="AC4" s="441"/>
      <c r="AD4" s="441"/>
      <c r="AE4" s="441"/>
      <c r="AF4" s="441"/>
      <c r="AG4" s="441"/>
      <c r="AH4" s="441"/>
      <c r="AI4" s="443"/>
    </row>
    <row r="5" spans="1:35" ht="39" customHeight="1">
      <c r="B5" s="463"/>
      <c r="C5" s="458"/>
      <c r="D5" s="458"/>
      <c r="E5" s="458"/>
      <c r="F5" s="466"/>
      <c r="G5" s="458"/>
      <c r="H5" s="458"/>
      <c r="I5" s="458"/>
      <c r="J5" s="458"/>
      <c r="K5" s="458"/>
      <c r="L5" s="31"/>
      <c r="M5" s="31"/>
      <c r="N5" s="32"/>
      <c r="O5" s="445"/>
      <c r="P5" s="33" t="s">
        <v>121</v>
      </c>
      <c r="Q5" s="33" t="s">
        <v>14</v>
      </c>
      <c r="R5" s="33" t="s">
        <v>15</v>
      </c>
      <c r="S5" s="450"/>
      <c r="T5" s="452"/>
      <c r="U5" s="454"/>
      <c r="V5" s="456"/>
      <c r="W5" s="468"/>
      <c r="X5" s="468"/>
      <c r="Y5" s="441"/>
      <c r="Z5" s="458"/>
      <c r="AA5" s="458"/>
      <c r="AB5" s="441"/>
      <c r="AC5" s="441"/>
      <c r="AD5" s="441"/>
      <c r="AE5" s="441"/>
      <c r="AF5" s="441"/>
      <c r="AG5" s="441"/>
      <c r="AH5" s="441"/>
      <c r="AI5" s="443"/>
    </row>
    <row r="6" spans="1:35" s="34" customFormat="1" ht="56.25">
      <c r="B6" s="35"/>
      <c r="C6" s="36"/>
      <c r="D6" s="36"/>
      <c r="E6" s="36"/>
      <c r="F6" s="36"/>
      <c r="G6" s="36"/>
      <c r="H6" s="36"/>
      <c r="I6" s="37" t="s">
        <v>122</v>
      </c>
      <c r="J6" s="37" t="s">
        <v>123</v>
      </c>
      <c r="K6" s="37" t="s">
        <v>124</v>
      </c>
      <c r="L6" s="38" t="s">
        <v>16</v>
      </c>
      <c r="M6" s="38" t="s">
        <v>16</v>
      </c>
      <c r="N6" s="38" t="s">
        <v>125</v>
      </c>
      <c r="O6" s="38" t="s">
        <v>16</v>
      </c>
      <c r="P6" s="38" t="s">
        <v>126</v>
      </c>
      <c r="Q6" s="38" t="s">
        <v>16</v>
      </c>
      <c r="R6" s="38" t="s">
        <v>16</v>
      </c>
      <c r="S6" s="38" t="s">
        <v>16</v>
      </c>
      <c r="T6" s="38" t="s">
        <v>16</v>
      </c>
      <c r="U6" s="39" t="s">
        <v>16</v>
      </c>
      <c r="V6" s="40" t="s">
        <v>16</v>
      </c>
      <c r="W6" s="41" t="s">
        <v>89</v>
      </c>
      <c r="X6" s="41" t="s">
        <v>89</v>
      </c>
      <c r="Y6" s="98" t="s">
        <v>86</v>
      </c>
      <c r="Z6" s="42" t="s">
        <v>127</v>
      </c>
      <c r="AA6" s="42" t="s">
        <v>128</v>
      </c>
      <c r="AB6" s="98" t="s">
        <v>129</v>
      </c>
      <c r="AC6" s="98" t="s">
        <v>86</v>
      </c>
      <c r="AD6" s="101" t="s">
        <v>130</v>
      </c>
      <c r="AE6" s="101" t="s">
        <v>131</v>
      </c>
      <c r="AF6" s="102" t="s">
        <v>132</v>
      </c>
      <c r="AG6" s="101" t="s">
        <v>133</v>
      </c>
      <c r="AH6" s="101" t="s">
        <v>133</v>
      </c>
      <c r="AI6" s="103" t="s">
        <v>133</v>
      </c>
    </row>
    <row r="7" spans="1:35" ht="19.5" customHeight="1">
      <c r="B7" s="43">
        <v>1</v>
      </c>
      <c r="C7" s="44">
        <v>1</v>
      </c>
      <c r="D7" s="44" t="s">
        <v>134</v>
      </c>
      <c r="E7" s="44" t="s">
        <v>135</v>
      </c>
      <c r="F7" s="44" t="s">
        <v>136</v>
      </c>
      <c r="G7" s="44" t="s">
        <v>137</v>
      </c>
      <c r="H7" s="45" t="s">
        <v>138</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99"/>
      <c r="Z7" s="44"/>
      <c r="AA7" s="44"/>
      <c r="AB7" s="99"/>
      <c r="AC7" s="99"/>
      <c r="AD7" s="99"/>
      <c r="AE7" s="99"/>
      <c r="AF7" s="99"/>
      <c r="AG7" s="99"/>
      <c r="AH7" s="99"/>
      <c r="AI7" s="104"/>
    </row>
    <row r="8" spans="1:35" ht="20.100000000000001" customHeight="1">
      <c r="B8" s="43">
        <v>1</v>
      </c>
      <c r="C8" s="44">
        <v>1</v>
      </c>
      <c r="D8" s="44" t="s">
        <v>134</v>
      </c>
      <c r="E8" s="44" t="s">
        <v>135</v>
      </c>
      <c r="F8" s="44"/>
      <c r="G8" s="44" t="s">
        <v>137</v>
      </c>
      <c r="H8" s="45" t="s">
        <v>139</v>
      </c>
      <c r="I8" s="45">
        <v>1</v>
      </c>
      <c r="J8" s="45">
        <v>2</v>
      </c>
      <c r="K8" s="45" t="s">
        <v>140</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99"/>
      <c r="Z8" s="44"/>
      <c r="AA8" s="44"/>
      <c r="AB8" s="99"/>
      <c r="AC8" s="99"/>
      <c r="AD8" s="99"/>
      <c r="AE8" s="99"/>
      <c r="AF8" s="99"/>
      <c r="AG8" s="99"/>
      <c r="AH8" s="99"/>
      <c r="AI8" s="104"/>
    </row>
    <row r="9" spans="1:35" ht="20.100000000000001" customHeight="1">
      <c r="B9" s="43">
        <v>1</v>
      </c>
      <c r="C9" s="44">
        <v>1</v>
      </c>
      <c r="D9" s="44" t="s">
        <v>134</v>
      </c>
      <c r="E9" s="44" t="s">
        <v>135</v>
      </c>
      <c r="F9" s="44"/>
      <c r="G9" s="44" t="s">
        <v>137</v>
      </c>
      <c r="H9" s="45" t="s">
        <v>139</v>
      </c>
      <c r="I9" s="45">
        <v>1</v>
      </c>
      <c r="J9" s="45">
        <v>3</v>
      </c>
      <c r="K9" s="45" t="s">
        <v>139</v>
      </c>
      <c r="L9" s="47"/>
      <c r="M9" s="47"/>
      <c r="N9" s="47"/>
      <c r="O9" s="47"/>
      <c r="P9" s="48"/>
      <c r="Q9" s="49" t="str">
        <f t="shared" si="0"/>
        <v>-</v>
      </c>
      <c r="R9" s="47">
        <f t="shared" si="1"/>
        <v>310000</v>
      </c>
      <c r="S9" s="47">
        <f t="shared" si="2"/>
        <v>310000</v>
      </c>
      <c r="T9" s="50"/>
      <c r="U9" s="47">
        <f t="shared" si="3"/>
        <v>310000</v>
      </c>
      <c r="V9" s="51">
        <f t="shared" si="4"/>
        <v>310000</v>
      </c>
      <c r="W9" s="19"/>
      <c r="X9" s="19"/>
      <c r="Y9" s="99"/>
      <c r="Z9" s="44"/>
      <c r="AA9" s="44"/>
      <c r="AB9" s="99"/>
      <c r="AC9" s="99"/>
      <c r="AD9" s="99"/>
      <c r="AE9" s="99"/>
      <c r="AF9" s="99"/>
      <c r="AG9" s="99"/>
      <c r="AH9" s="99"/>
      <c r="AI9" s="104"/>
    </row>
    <row r="10" spans="1:35" ht="20.100000000000001" customHeight="1">
      <c r="B10" s="43">
        <v>1</v>
      </c>
      <c r="C10" s="44">
        <v>2</v>
      </c>
      <c r="D10" s="44" t="s">
        <v>134</v>
      </c>
      <c r="E10" s="44" t="s">
        <v>141</v>
      </c>
      <c r="F10" s="44"/>
      <c r="G10" s="44" t="s">
        <v>142</v>
      </c>
      <c r="H10" s="45" t="s">
        <v>138</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99"/>
      <c r="Z10" s="44"/>
      <c r="AA10" s="44"/>
      <c r="AB10" s="99"/>
      <c r="AC10" s="99"/>
      <c r="AD10" s="99"/>
      <c r="AE10" s="99"/>
      <c r="AF10" s="99"/>
      <c r="AG10" s="99"/>
      <c r="AH10" s="99"/>
      <c r="AI10" s="104"/>
    </row>
    <row r="11" spans="1:35" ht="20.100000000000001" customHeight="1">
      <c r="B11" s="43">
        <v>1</v>
      </c>
      <c r="C11" s="44">
        <v>2</v>
      </c>
      <c r="D11" s="44" t="s">
        <v>134</v>
      </c>
      <c r="E11" s="44" t="s">
        <v>141</v>
      </c>
      <c r="F11" s="44"/>
      <c r="G11" s="44" t="s">
        <v>142</v>
      </c>
      <c r="H11" s="45" t="s">
        <v>143</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99"/>
      <c r="Z11" s="44"/>
      <c r="AA11" s="44"/>
      <c r="AB11" s="99"/>
      <c r="AC11" s="99"/>
      <c r="AD11" s="99"/>
      <c r="AE11" s="99"/>
      <c r="AF11" s="99"/>
      <c r="AG11" s="99"/>
      <c r="AH11" s="99"/>
      <c r="AI11" s="104"/>
    </row>
    <row r="12" spans="1:35" ht="20.100000000000001" customHeight="1">
      <c r="B12" s="43">
        <v>1</v>
      </c>
      <c r="C12" s="44">
        <v>2</v>
      </c>
      <c r="D12" s="44" t="s">
        <v>134</v>
      </c>
      <c r="E12" s="44" t="s">
        <v>141</v>
      </c>
      <c r="F12" s="44"/>
      <c r="G12" s="44" t="s">
        <v>142</v>
      </c>
      <c r="H12" s="45" t="s">
        <v>144</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99"/>
      <c r="Z12" s="44"/>
      <c r="AA12" s="44"/>
      <c r="AB12" s="99"/>
      <c r="AC12" s="99"/>
      <c r="AD12" s="99"/>
      <c r="AE12" s="99"/>
      <c r="AF12" s="99"/>
      <c r="AG12" s="99"/>
      <c r="AH12" s="99"/>
      <c r="AI12" s="104"/>
    </row>
    <row r="13" spans="1:35" ht="20.100000000000001" customHeight="1">
      <c r="B13" s="43">
        <v>1</v>
      </c>
      <c r="C13" s="44">
        <v>2</v>
      </c>
      <c r="D13" s="44" t="s">
        <v>134</v>
      </c>
      <c r="E13" s="44" t="s">
        <v>141</v>
      </c>
      <c r="F13" s="44"/>
      <c r="G13" s="44" t="s">
        <v>142</v>
      </c>
      <c r="H13" s="45" t="s">
        <v>145</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99"/>
      <c r="Z13" s="44"/>
      <c r="AA13" s="44"/>
      <c r="AB13" s="99"/>
      <c r="AC13" s="99"/>
      <c r="AD13" s="99"/>
      <c r="AE13" s="99"/>
      <c r="AF13" s="99"/>
      <c r="AG13" s="99"/>
      <c r="AH13" s="99"/>
      <c r="AI13" s="104"/>
    </row>
    <row r="14" spans="1:35" ht="20.100000000000001" customHeight="1">
      <c r="B14" s="43">
        <v>1</v>
      </c>
      <c r="C14" s="44">
        <v>2</v>
      </c>
      <c r="D14" s="44" t="s">
        <v>134</v>
      </c>
      <c r="E14" s="44" t="s">
        <v>141</v>
      </c>
      <c r="F14" s="44"/>
      <c r="G14" s="44" t="s">
        <v>142</v>
      </c>
      <c r="H14" s="45" t="s">
        <v>139</v>
      </c>
      <c r="I14" s="45">
        <v>2</v>
      </c>
      <c r="J14" s="45">
        <v>2</v>
      </c>
      <c r="K14" s="45" t="s">
        <v>139</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99"/>
      <c r="Z14" s="44"/>
      <c r="AA14" s="44"/>
      <c r="AB14" s="99"/>
      <c r="AC14" s="99"/>
      <c r="AD14" s="99"/>
      <c r="AE14" s="99"/>
      <c r="AF14" s="99"/>
      <c r="AG14" s="99"/>
      <c r="AH14" s="99"/>
      <c r="AI14" s="104"/>
    </row>
    <row r="15" spans="1:35" ht="20.100000000000001" customHeight="1">
      <c r="B15" s="43">
        <v>1</v>
      </c>
      <c r="C15" s="44">
        <v>2</v>
      </c>
      <c r="D15" s="44" t="s">
        <v>134</v>
      </c>
      <c r="E15" s="44" t="s">
        <v>141</v>
      </c>
      <c r="F15" s="44"/>
      <c r="G15" s="44" t="s">
        <v>142</v>
      </c>
      <c r="H15" s="45" t="s">
        <v>139</v>
      </c>
      <c r="I15" s="45">
        <v>2</v>
      </c>
      <c r="J15" s="45">
        <v>4</v>
      </c>
      <c r="K15" s="45" t="s">
        <v>139</v>
      </c>
      <c r="L15" s="44"/>
      <c r="M15" s="44"/>
      <c r="N15" s="44"/>
      <c r="O15" s="44"/>
      <c r="P15" s="48"/>
      <c r="Q15" s="49" t="str">
        <f t="shared" si="0"/>
        <v>-</v>
      </c>
      <c r="R15" s="47">
        <f t="shared" si="1"/>
        <v>378000</v>
      </c>
      <c r="S15" s="47">
        <f t="shared" si="2"/>
        <v>378000</v>
      </c>
      <c r="T15" s="50"/>
      <c r="U15" s="47">
        <f t="shared" si="3"/>
        <v>378000</v>
      </c>
      <c r="V15" s="51">
        <f t="shared" si="4"/>
        <v>378000</v>
      </c>
      <c r="W15" s="19"/>
      <c r="X15" s="19"/>
      <c r="Y15" s="99"/>
      <c r="Z15" s="44"/>
      <c r="AA15" s="44"/>
      <c r="AB15" s="99"/>
      <c r="AC15" s="99"/>
      <c r="AD15" s="99"/>
      <c r="AE15" s="99"/>
      <c r="AF15" s="99"/>
      <c r="AG15" s="99"/>
      <c r="AH15" s="99"/>
      <c r="AI15" s="104"/>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99"/>
      <c r="Z16" s="44"/>
      <c r="AA16" s="44"/>
      <c r="AB16" s="99"/>
      <c r="AC16" s="99"/>
      <c r="AD16" s="99"/>
      <c r="AE16" s="99"/>
      <c r="AF16" s="99"/>
      <c r="AG16" s="99"/>
      <c r="AH16" s="99"/>
      <c r="AI16" s="104"/>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99"/>
      <c r="Z17" s="44"/>
      <c r="AA17" s="44"/>
      <c r="AB17" s="99"/>
      <c r="AC17" s="99"/>
      <c r="AD17" s="99"/>
      <c r="AE17" s="99"/>
      <c r="AF17" s="99"/>
      <c r="AG17" s="99"/>
      <c r="AH17" s="99"/>
      <c r="AI17" s="104"/>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99"/>
      <c r="Z18" s="44"/>
      <c r="AA18" s="44"/>
      <c r="AB18" s="99"/>
      <c r="AC18" s="99"/>
      <c r="AD18" s="99"/>
      <c r="AE18" s="99"/>
      <c r="AF18" s="99"/>
      <c r="AG18" s="99"/>
      <c r="AH18" s="99"/>
      <c r="AI18" s="104"/>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99"/>
      <c r="Z19" s="44"/>
      <c r="AA19" s="44"/>
      <c r="AB19" s="99"/>
      <c r="AC19" s="99"/>
      <c r="AD19" s="99"/>
      <c r="AE19" s="99"/>
      <c r="AF19" s="99"/>
      <c r="AG19" s="99"/>
      <c r="AH19" s="99"/>
      <c r="AI19" s="104"/>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99"/>
      <c r="Z20" s="44"/>
      <c r="AA20" s="44"/>
      <c r="AB20" s="99"/>
      <c r="AC20" s="99"/>
      <c r="AD20" s="99"/>
      <c r="AE20" s="99"/>
      <c r="AF20" s="99"/>
      <c r="AG20" s="99"/>
      <c r="AH20" s="99"/>
      <c r="AI20" s="104"/>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99"/>
      <c r="Z21" s="44"/>
      <c r="AA21" s="44"/>
      <c r="AB21" s="99"/>
      <c r="AC21" s="99"/>
      <c r="AD21" s="99"/>
      <c r="AE21" s="99"/>
      <c r="AF21" s="99"/>
      <c r="AG21" s="99"/>
      <c r="AH21" s="99"/>
      <c r="AI21" s="104"/>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99"/>
      <c r="Z22" s="44"/>
      <c r="AA22" s="44"/>
      <c r="AB22" s="99"/>
      <c r="AC22" s="99"/>
      <c r="AD22" s="99"/>
      <c r="AE22" s="99"/>
      <c r="AF22" s="99"/>
      <c r="AG22" s="99"/>
      <c r="AH22" s="99"/>
      <c r="AI22" s="104"/>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99"/>
      <c r="Z23" s="44"/>
      <c r="AA23" s="44"/>
      <c r="AB23" s="99"/>
      <c r="AC23" s="99"/>
      <c r="AD23" s="99"/>
      <c r="AE23" s="99"/>
      <c r="AF23" s="99"/>
      <c r="AG23" s="99"/>
      <c r="AH23" s="99"/>
      <c r="AI23" s="104"/>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99"/>
      <c r="Z24" s="44"/>
      <c r="AA24" s="44"/>
      <c r="AB24" s="99"/>
      <c r="AC24" s="99"/>
      <c r="AD24" s="99"/>
      <c r="AE24" s="99"/>
      <c r="AF24" s="99"/>
      <c r="AG24" s="99"/>
      <c r="AH24" s="99"/>
      <c r="AI24" s="104"/>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99"/>
      <c r="Z25" s="44"/>
      <c r="AA25" s="44"/>
      <c r="AB25" s="99"/>
      <c r="AC25" s="99"/>
      <c r="AD25" s="99"/>
      <c r="AE25" s="99"/>
      <c r="AF25" s="99"/>
      <c r="AG25" s="99"/>
      <c r="AH25" s="99"/>
      <c r="AI25" s="104"/>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99"/>
      <c r="Z26" s="44"/>
      <c r="AA26" s="44"/>
      <c r="AB26" s="99"/>
      <c r="AC26" s="99"/>
      <c r="AD26" s="99"/>
      <c r="AE26" s="99"/>
      <c r="AF26" s="99"/>
      <c r="AG26" s="99"/>
      <c r="AH26" s="99"/>
      <c r="AI26" s="104"/>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99"/>
      <c r="Z27" s="44"/>
      <c r="AA27" s="44"/>
      <c r="AB27" s="99"/>
      <c r="AC27" s="99"/>
      <c r="AD27" s="99"/>
      <c r="AE27" s="99"/>
      <c r="AF27" s="99"/>
      <c r="AG27" s="99"/>
      <c r="AH27" s="99"/>
      <c r="AI27" s="104"/>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99"/>
      <c r="Z28" s="44"/>
      <c r="AA28" s="44"/>
      <c r="AB28" s="99"/>
      <c r="AC28" s="99"/>
      <c r="AD28" s="99"/>
      <c r="AE28" s="99"/>
      <c r="AF28" s="99"/>
      <c r="AG28" s="99"/>
      <c r="AH28" s="99"/>
      <c r="AI28" s="104"/>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99"/>
      <c r="Z29" s="44"/>
      <c r="AA29" s="44"/>
      <c r="AB29" s="99"/>
      <c r="AC29" s="99"/>
      <c r="AD29" s="99"/>
      <c r="AE29" s="99"/>
      <c r="AF29" s="99"/>
      <c r="AG29" s="99"/>
      <c r="AH29" s="99"/>
      <c r="AI29" s="104"/>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99"/>
      <c r="Z30" s="44"/>
      <c r="AA30" s="44"/>
      <c r="AB30" s="99"/>
      <c r="AC30" s="99"/>
      <c r="AD30" s="99"/>
      <c r="AE30" s="99"/>
      <c r="AF30" s="99"/>
      <c r="AG30" s="99"/>
      <c r="AH30" s="99"/>
      <c r="AI30" s="104"/>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99"/>
      <c r="Z31" s="44"/>
      <c r="AA31" s="44"/>
      <c r="AB31" s="99"/>
      <c r="AC31" s="99"/>
      <c r="AD31" s="99"/>
      <c r="AE31" s="99"/>
      <c r="AF31" s="99"/>
      <c r="AG31" s="99"/>
      <c r="AH31" s="99"/>
      <c r="AI31" s="104"/>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99"/>
      <c r="Z32" s="44"/>
      <c r="AA32" s="44"/>
      <c r="AB32" s="99"/>
      <c r="AC32" s="99"/>
      <c r="AD32" s="99"/>
      <c r="AE32" s="99"/>
      <c r="AF32" s="99"/>
      <c r="AG32" s="99"/>
      <c r="AH32" s="99"/>
      <c r="AI32" s="104"/>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99"/>
      <c r="Z33" s="44"/>
      <c r="AA33" s="44"/>
      <c r="AB33" s="99"/>
      <c r="AC33" s="99"/>
      <c r="AD33" s="99"/>
      <c r="AE33" s="99"/>
      <c r="AF33" s="99"/>
      <c r="AG33" s="99"/>
      <c r="AH33" s="99"/>
      <c r="AI33" s="104"/>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99"/>
      <c r="Z34" s="44"/>
      <c r="AA34" s="44"/>
      <c r="AB34" s="99"/>
      <c r="AC34" s="99"/>
      <c r="AD34" s="99"/>
      <c r="AE34" s="99"/>
      <c r="AF34" s="99"/>
      <c r="AG34" s="99"/>
      <c r="AH34" s="99"/>
      <c r="AI34" s="104"/>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99"/>
      <c r="Z35" s="44"/>
      <c r="AA35" s="44"/>
      <c r="AB35" s="99"/>
      <c r="AC35" s="99"/>
      <c r="AD35" s="99"/>
      <c r="AE35" s="99"/>
      <c r="AF35" s="99"/>
      <c r="AG35" s="99"/>
      <c r="AH35" s="99"/>
      <c r="AI35" s="104"/>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99"/>
      <c r="Z36" s="44"/>
      <c r="AA36" s="44"/>
      <c r="AB36" s="99"/>
      <c r="AC36" s="99"/>
      <c r="AD36" s="99"/>
      <c r="AE36" s="99"/>
      <c r="AF36" s="99"/>
      <c r="AG36" s="99"/>
      <c r="AH36" s="99"/>
      <c r="AI36" s="104"/>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99"/>
      <c r="Z37" s="44"/>
      <c r="AA37" s="44"/>
      <c r="AB37" s="99"/>
      <c r="AC37" s="99"/>
      <c r="AD37" s="99"/>
      <c r="AE37" s="99"/>
      <c r="AF37" s="99"/>
      <c r="AG37" s="99"/>
      <c r="AH37" s="99"/>
      <c r="AI37" s="104"/>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99"/>
      <c r="Z38" s="44"/>
      <c r="AA38" s="44"/>
      <c r="AB38" s="99"/>
      <c r="AC38" s="99"/>
      <c r="AD38" s="99"/>
      <c r="AE38" s="99"/>
      <c r="AF38" s="99"/>
      <c r="AG38" s="99"/>
      <c r="AH38" s="99"/>
      <c r="AI38" s="104"/>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99"/>
      <c r="Z39" s="44"/>
      <c r="AA39" s="44"/>
      <c r="AB39" s="99"/>
      <c r="AC39" s="99"/>
      <c r="AD39" s="99"/>
      <c r="AE39" s="99"/>
      <c r="AF39" s="99"/>
      <c r="AG39" s="99"/>
      <c r="AH39" s="99"/>
      <c r="AI39" s="104"/>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99"/>
      <c r="Z40" s="44"/>
      <c r="AA40" s="44"/>
      <c r="AB40" s="99"/>
      <c r="AC40" s="99"/>
      <c r="AD40" s="99"/>
      <c r="AE40" s="99"/>
      <c r="AF40" s="99"/>
      <c r="AG40" s="99"/>
      <c r="AH40" s="99"/>
      <c r="AI40" s="104"/>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99"/>
      <c r="Z41" s="44"/>
      <c r="AA41" s="44"/>
      <c r="AB41" s="99"/>
      <c r="AC41" s="99"/>
      <c r="AD41" s="99"/>
      <c r="AE41" s="99"/>
      <c r="AF41" s="99"/>
      <c r="AG41" s="99"/>
      <c r="AH41" s="99"/>
      <c r="AI41" s="104"/>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0"/>
      <c r="Z42" s="53"/>
      <c r="AA42" s="53"/>
      <c r="AB42" s="100"/>
      <c r="AC42" s="100"/>
      <c r="AD42" s="100"/>
      <c r="AE42" s="100"/>
      <c r="AF42" s="100"/>
      <c r="AG42" s="100"/>
      <c r="AH42" s="100"/>
      <c r="AI42" s="10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146</v>
      </c>
    </row>
    <row r="2" spans="2:65" ht="44.25" customHeight="1">
      <c r="B2" s="569" t="s">
        <v>147</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570" t="s">
        <v>84</v>
      </c>
      <c r="BA4" s="571"/>
      <c r="BB4" s="571"/>
      <c r="BC4" s="571"/>
      <c r="BD4" s="571"/>
      <c r="BE4" s="571"/>
      <c r="BF4" s="571"/>
      <c r="BG4" s="571"/>
      <c r="BH4" s="572"/>
      <c r="BI4" s="571" t="s">
        <v>148</v>
      </c>
      <c r="BJ4" s="571"/>
      <c r="BK4" s="571"/>
      <c r="BL4" s="571"/>
      <c r="BM4" s="572"/>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573"/>
      <c r="AG5" s="573"/>
      <c r="AH5" s="573"/>
      <c r="AI5" s="573"/>
      <c r="AJ5" s="573"/>
      <c r="AK5" s="573"/>
      <c r="AL5" s="573"/>
      <c r="AM5" s="573"/>
      <c r="AN5" s="573"/>
      <c r="AO5" s="573"/>
      <c r="AP5" s="573"/>
      <c r="AQ5" s="573"/>
      <c r="AR5" s="573"/>
      <c r="AS5" s="573"/>
      <c r="AT5" s="573"/>
      <c r="AU5" s="573"/>
      <c r="AV5" s="573"/>
      <c r="AW5" s="573"/>
      <c r="AX5" s="573"/>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573"/>
      <c r="AG6" s="573"/>
      <c r="AH6" s="573"/>
      <c r="AI6" s="573"/>
      <c r="AJ6" s="573"/>
      <c r="AK6" s="573"/>
      <c r="AL6" s="573"/>
      <c r="AM6" s="573"/>
      <c r="AN6" s="573"/>
      <c r="AO6" s="573"/>
      <c r="AP6" s="573"/>
      <c r="AQ6" s="573"/>
      <c r="AR6" s="573"/>
      <c r="AS6" s="573"/>
      <c r="AT6" s="573"/>
      <c r="AU6" s="573"/>
      <c r="AV6" s="573"/>
      <c r="AW6" s="573"/>
      <c r="AX6" s="573"/>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573"/>
      <c r="AG7" s="573"/>
      <c r="AH7" s="573"/>
      <c r="AI7" s="573"/>
      <c r="AJ7" s="573"/>
      <c r="AK7" s="573"/>
      <c r="AL7" s="573"/>
      <c r="AM7" s="573"/>
      <c r="AN7" s="573"/>
      <c r="AO7" s="573"/>
      <c r="AP7" s="573"/>
      <c r="AQ7" s="573"/>
      <c r="AR7" s="573"/>
      <c r="AS7" s="573"/>
      <c r="AT7" s="573"/>
      <c r="AU7" s="573"/>
      <c r="AV7" s="573"/>
      <c r="AW7" s="573"/>
      <c r="AX7" s="573"/>
    </row>
    <row r="8" spans="2:65" s="67" customFormat="1" ht="44.25" customHeight="1" thickBot="1">
      <c r="B8" s="532" t="s">
        <v>149</v>
      </c>
      <c r="C8" s="499"/>
      <c r="D8" s="499"/>
      <c r="E8" s="499"/>
      <c r="F8" s="499"/>
      <c r="G8" s="499"/>
      <c r="H8" s="499"/>
      <c r="I8" s="499"/>
      <c r="J8" s="499"/>
      <c r="K8" s="499"/>
      <c r="L8" s="499"/>
      <c r="M8" s="499"/>
      <c r="N8" s="499"/>
      <c r="O8" s="499"/>
      <c r="P8" s="499"/>
      <c r="Q8" s="499"/>
      <c r="R8" s="499"/>
      <c r="S8" s="499"/>
      <c r="T8" s="499"/>
      <c r="U8" s="499"/>
      <c r="V8" s="499"/>
      <c r="W8" s="499"/>
      <c r="X8" s="499"/>
      <c r="Y8" s="500"/>
      <c r="AK8" s="68"/>
      <c r="AL8" s="68"/>
      <c r="AM8" s="68"/>
      <c r="AN8" s="68"/>
    </row>
    <row r="9" spans="2:65" s="67" customFormat="1" ht="44.25" customHeight="1" thickBot="1">
      <c r="B9" s="574" t="s">
        <v>150</v>
      </c>
      <c r="C9" s="575"/>
      <c r="D9" s="575"/>
      <c r="E9" s="575"/>
      <c r="F9" s="576"/>
      <c r="G9" s="504" t="s">
        <v>151</v>
      </c>
      <c r="H9" s="504"/>
      <c r="I9" s="504"/>
      <c r="J9" s="504"/>
      <c r="K9" s="473" t="s">
        <v>152</v>
      </c>
      <c r="L9" s="473"/>
      <c r="M9" s="473"/>
      <c r="N9" s="473"/>
      <c r="O9" s="473"/>
      <c r="P9" s="473" t="s">
        <v>153</v>
      </c>
      <c r="Q9" s="473"/>
      <c r="R9" s="473"/>
      <c r="S9" s="473"/>
      <c r="T9" s="473"/>
      <c r="U9" s="473"/>
      <c r="V9" s="473"/>
      <c r="W9" s="473"/>
      <c r="X9" s="473"/>
      <c r="Y9" s="577"/>
    </row>
    <row r="10" spans="2:65" s="67" customFormat="1" ht="44.25" customHeight="1" thickBot="1">
      <c r="B10" s="532" t="s">
        <v>154</v>
      </c>
      <c r="C10" s="561"/>
      <c r="D10" s="561"/>
      <c r="E10" s="561"/>
      <c r="F10" s="561"/>
      <c r="G10" s="561"/>
      <c r="H10" s="561"/>
      <c r="I10" s="561"/>
      <c r="J10" s="561"/>
      <c r="K10" s="561"/>
      <c r="L10" s="562"/>
      <c r="M10" s="532" t="s">
        <v>87</v>
      </c>
      <c r="N10" s="499"/>
      <c r="O10" s="499"/>
      <c r="P10" s="499"/>
      <c r="Q10" s="499"/>
      <c r="R10" s="499"/>
      <c r="S10" s="499"/>
      <c r="T10" s="499"/>
      <c r="U10" s="499"/>
      <c r="V10" s="499"/>
      <c r="W10" s="499"/>
      <c r="X10" s="499"/>
      <c r="Y10" s="499"/>
      <c r="Z10" s="499"/>
      <c r="AA10" s="500"/>
      <c r="AB10" s="563" t="s">
        <v>88</v>
      </c>
      <c r="AC10" s="564"/>
      <c r="AD10" s="564"/>
      <c r="AE10" s="564"/>
      <c r="AF10" s="564"/>
      <c r="AG10" s="564"/>
      <c r="AH10" s="564"/>
      <c r="AI10" s="564"/>
      <c r="AJ10" s="564"/>
      <c r="AK10" s="564"/>
      <c r="AL10" s="564"/>
      <c r="AM10" s="564"/>
      <c r="AN10" s="564"/>
      <c r="AO10" s="564"/>
      <c r="AP10" s="564"/>
      <c r="AQ10" s="564"/>
      <c r="AR10" s="564"/>
      <c r="AS10" s="564"/>
      <c r="AT10" s="564"/>
      <c r="AU10" s="565"/>
    </row>
    <row r="11" spans="2:65" s="67" customFormat="1" ht="44.25" customHeight="1" thickBot="1">
      <c r="B11" s="532"/>
      <c r="C11" s="499"/>
      <c r="D11" s="499"/>
      <c r="E11" s="499"/>
      <c r="F11" s="499"/>
      <c r="G11" s="499"/>
      <c r="H11" s="499"/>
      <c r="I11" s="499"/>
      <c r="J11" s="499"/>
      <c r="K11" s="499"/>
      <c r="L11" s="500"/>
      <c r="M11" s="532"/>
      <c r="N11" s="499"/>
      <c r="O11" s="499"/>
      <c r="P11" s="499"/>
      <c r="Q11" s="499"/>
      <c r="R11" s="499"/>
      <c r="S11" s="499"/>
      <c r="T11" s="499"/>
      <c r="U11" s="499"/>
      <c r="V11" s="499"/>
      <c r="W11" s="499"/>
      <c r="X11" s="499"/>
      <c r="Y11" s="499"/>
      <c r="Z11" s="499"/>
      <c r="AA11" s="500"/>
      <c r="AB11" s="566"/>
      <c r="AC11" s="567"/>
      <c r="AD11" s="567"/>
      <c r="AE11" s="567"/>
      <c r="AF11" s="567"/>
      <c r="AG11" s="567"/>
      <c r="AH11" s="567"/>
      <c r="AI11" s="567"/>
      <c r="AJ11" s="567"/>
      <c r="AK11" s="567"/>
      <c r="AL11" s="567"/>
      <c r="AM11" s="567"/>
      <c r="AN11" s="567"/>
      <c r="AO11" s="567"/>
      <c r="AP11" s="567"/>
      <c r="AQ11" s="567"/>
      <c r="AR11" s="567"/>
      <c r="AS11" s="567"/>
      <c r="AT11" s="567"/>
      <c r="AU11" s="568"/>
    </row>
    <row r="12" spans="2:65" s="69" customFormat="1" ht="29.25" customHeight="1"/>
    <row r="13" spans="2:65" s="67" customFormat="1" ht="44.25" customHeight="1" thickBot="1">
      <c r="B13" s="67" t="s">
        <v>155</v>
      </c>
    </row>
    <row r="14" spans="2:65" s="67" customFormat="1" ht="44.25" customHeight="1" thickBot="1">
      <c r="B14" s="491" t="s">
        <v>91</v>
      </c>
      <c r="C14" s="481"/>
      <c r="D14" s="481"/>
      <c r="E14" s="481"/>
      <c r="F14" s="481"/>
      <c r="G14" s="481"/>
      <c r="H14" s="489"/>
      <c r="I14" s="532" t="s">
        <v>156</v>
      </c>
      <c r="J14" s="499"/>
      <c r="K14" s="499"/>
      <c r="L14" s="499"/>
      <c r="M14" s="499"/>
      <c r="N14" s="499"/>
      <c r="O14" s="499"/>
      <c r="P14" s="499"/>
      <c r="Q14" s="499"/>
      <c r="R14" s="499"/>
      <c r="S14" s="499"/>
      <c r="T14" s="499"/>
      <c r="U14" s="499"/>
      <c r="V14" s="499"/>
      <c r="W14" s="499"/>
      <c r="X14" s="499"/>
      <c r="Y14" s="499"/>
      <c r="Z14" s="499"/>
      <c r="AA14" s="499"/>
      <c r="AB14" s="499"/>
      <c r="AC14" s="559"/>
      <c r="AD14" s="473"/>
      <c r="AE14" s="473"/>
      <c r="AF14" s="473"/>
      <c r="AG14" s="473"/>
      <c r="AH14" s="473"/>
      <c r="AI14" s="473"/>
      <c r="AJ14" s="473"/>
      <c r="AK14" s="473"/>
      <c r="AL14" s="473"/>
      <c r="AM14" s="473"/>
      <c r="AN14" s="473"/>
      <c r="AO14" s="473"/>
      <c r="AP14" s="473"/>
      <c r="AQ14" s="473"/>
      <c r="AR14" s="473"/>
      <c r="AS14" s="473"/>
      <c r="AT14" s="473"/>
      <c r="AU14" s="473"/>
    </row>
    <row r="15" spans="2:65" s="67" customFormat="1" ht="44.25" customHeight="1" thickBot="1">
      <c r="B15" s="484"/>
      <c r="C15" s="485"/>
      <c r="D15" s="485"/>
      <c r="E15" s="485"/>
      <c r="F15" s="485"/>
      <c r="G15" s="485"/>
      <c r="H15" s="490"/>
      <c r="I15" s="532" t="s">
        <v>157</v>
      </c>
      <c r="J15" s="499"/>
      <c r="K15" s="70" t="s">
        <v>158</v>
      </c>
      <c r="L15" s="70"/>
      <c r="M15" s="70"/>
      <c r="N15" s="70" t="s">
        <v>159</v>
      </c>
      <c r="O15" s="70"/>
      <c r="P15" s="70" t="s">
        <v>160</v>
      </c>
      <c r="Q15" s="70"/>
      <c r="R15" s="71" t="s">
        <v>161</v>
      </c>
      <c r="S15" s="560" t="s">
        <v>162</v>
      </c>
      <c r="T15" s="499"/>
      <c r="U15" s="70" t="s">
        <v>158</v>
      </c>
      <c r="V15" s="70"/>
      <c r="W15" s="70"/>
      <c r="X15" s="70" t="s">
        <v>159</v>
      </c>
      <c r="Y15" s="70"/>
      <c r="Z15" s="70" t="s">
        <v>160</v>
      </c>
      <c r="AA15" s="70"/>
      <c r="AB15" s="72" t="s">
        <v>161</v>
      </c>
      <c r="AC15" s="473"/>
      <c r="AD15" s="473"/>
      <c r="AE15" s="473"/>
      <c r="AF15" s="473"/>
      <c r="AG15" s="473"/>
      <c r="AH15" s="473"/>
      <c r="AI15" s="473"/>
      <c r="AJ15" s="473"/>
      <c r="AK15" s="473"/>
      <c r="AL15" s="473"/>
      <c r="AM15" s="473"/>
      <c r="AN15" s="473"/>
      <c r="AO15" s="473"/>
      <c r="AP15" s="473"/>
      <c r="AQ15" s="473"/>
      <c r="AR15" s="473"/>
      <c r="AS15" s="473"/>
      <c r="AT15" s="473"/>
      <c r="AU15" s="473"/>
    </row>
    <row r="16" spans="2:65" s="69" customFormat="1" ht="25.5" customHeight="1"/>
    <row r="17" spans="1:69" s="67" customFormat="1" ht="44.25" customHeight="1" thickBot="1">
      <c r="B17" s="67" t="s">
        <v>163</v>
      </c>
      <c r="Q17" s="73" t="s">
        <v>164</v>
      </c>
      <c r="T17" s="73"/>
    </row>
    <row r="18" spans="1:69" s="67" customFormat="1" ht="114.75" customHeight="1" thickBot="1">
      <c r="B18" s="525" t="s">
        <v>165</v>
      </c>
      <c r="C18" s="554"/>
      <c r="D18" s="554"/>
      <c r="E18" s="554"/>
      <c r="F18" s="525" t="s">
        <v>166</v>
      </c>
      <c r="G18" s="554"/>
      <c r="H18" s="554"/>
      <c r="I18" s="554"/>
      <c r="J18" s="558" t="s">
        <v>167</v>
      </c>
      <c r="K18" s="558"/>
      <c r="L18" s="558"/>
      <c r="M18" s="558"/>
      <c r="N18" s="525" t="s">
        <v>168</v>
      </c>
      <c r="O18" s="525"/>
      <c r="P18" s="525"/>
      <c r="Q18" s="525"/>
      <c r="R18" s="525" t="s">
        <v>169</v>
      </c>
      <c r="S18" s="525"/>
      <c r="T18" s="525"/>
      <c r="U18" s="525"/>
      <c r="V18" s="525" t="s">
        <v>106</v>
      </c>
      <c r="W18" s="525"/>
      <c r="X18" s="525"/>
      <c r="Y18" s="525"/>
      <c r="Z18" s="525" t="s">
        <v>107</v>
      </c>
      <c r="AA18" s="525"/>
      <c r="AB18" s="525"/>
      <c r="AC18" s="525"/>
      <c r="AD18" s="520" t="s">
        <v>170</v>
      </c>
      <c r="AE18" s="552"/>
      <c r="AF18" s="552"/>
      <c r="AG18" s="553"/>
      <c r="AH18" s="525" t="s">
        <v>109</v>
      </c>
      <c r="AI18" s="525"/>
      <c r="AJ18" s="525"/>
      <c r="AK18" s="525"/>
      <c r="AL18" s="525" t="s">
        <v>171</v>
      </c>
      <c r="AM18" s="525"/>
      <c r="AN18" s="525"/>
      <c r="AO18" s="525"/>
      <c r="AP18" s="525" t="s">
        <v>172</v>
      </c>
      <c r="AQ18" s="525"/>
      <c r="AR18" s="525"/>
      <c r="AS18" s="525"/>
      <c r="AT18" s="554" t="s">
        <v>173</v>
      </c>
      <c r="AU18" s="554"/>
      <c r="AV18" s="554"/>
      <c r="AW18" s="554"/>
      <c r="AX18" s="525" t="s">
        <v>113</v>
      </c>
      <c r="AY18" s="525"/>
      <c r="AZ18" s="525"/>
      <c r="BA18" s="525"/>
      <c r="BB18" s="525" t="s">
        <v>174</v>
      </c>
      <c r="BC18" s="525"/>
      <c r="BD18" s="525"/>
      <c r="BE18" s="525"/>
      <c r="BF18" s="520" t="s">
        <v>175</v>
      </c>
      <c r="BG18" s="552"/>
      <c r="BH18" s="552"/>
      <c r="BI18" s="553"/>
      <c r="BJ18" s="520" t="s">
        <v>116</v>
      </c>
      <c r="BK18" s="552"/>
      <c r="BL18" s="552"/>
      <c r="BM18" s="553"/>
      <c r="BN18" s="520" t="s">
        <v>176</v>
      </c>
      <c r="BO18" s="552"/>
      <c r="BP18" s="552"/>
      <c r="BQ18" s="553"/>
    </row>
    <row r="19" spans="1:69" s="69" customFormat="1" ht="135" customHeight="1" thickBot="1">
      <c r="A19" s="67"/>
      <c r="B19" s="554"/>
      <c r="C19" s="554"/>
      <c r="D19" s="554"/>
      <c r="E19" s="554"/>
      <c r="F19" s="555" t="s">
        <v>177</v>
      </c>
      <c r="G19" s="556"/>
      <c r="H19" s="556"/>
      <c r="I19" s="557"/>
      <c r="J19" s="523" t="s">
        <v>127</v>
      </c>
      <c r="K19" s="523"/>
      <c r="L19" s="523"/>
      <c r="M19" s="523"/>
      <c r="N19" s="523" t="s">
        <v>90</v>
      </c>
      <c r="O19" s="523"/>
      <c r="P19" s="523"/>
      <c r="Q19" s="523"/>
      <c r="R19" s="523" t="s">
        <v>178</v>
      </c>
      <c r="S19" s="524"/>
      <c r="T19" s="524"/>
      <c r="U19" s="524"/>
      <c r="V19" s="523" t="s">
        <v>179</v>
      </c>
      <c r="W19" s="523"/>
      <c r="X19" s="523"/>
      <c r="Y19" s="523"/>
      <c r="Z19" s="523" t="s">
        <v>86</v>
      </c>
      <c r="AA19" s="523"/>
      <c r="AB19" s="523"/>
      <c r="AC19" s="523"/>
      <c r="AD19" s="524" t="s">
        <v>127</v>
      </c>
      <c r="AE19" s="524"/>
      <c r="AF19" s="524"/>
      <c r="AG19" s="524"/>
      <c r="AH19" s="517" t="s">
        <v>128</v>
      </c>
      <c r="AI19" s="517"/>
      <c r="AJ19" s="517"/>
      <c r="AK19" s="517"/>
      <c r="AL19" s="523" t="s">
        <v>180</v>
      </c>
      <c r="AM19" s="523"/>
      <c r="AN19" s="523"/>
      <c r="AO19" s="523"/>
      <c r="AP19" s="523" t="s">
        <v>86</v>
      </c>
      <c r="AQ19" s="523"/>
      <c r="AR19" s="523"/>
      <c r="AS19" s="523"/>
      <c r="AT19" s="520" t="s">
        <v>130</v>
      </c>
      <c r="AU19" s="521"/>
      <c r="AV19" s="521"/>
      <c r="AW19" s="522"/>
      <c r="AX19" s="520" t="s">
        <v>181</v>
      </c>
      <c r="AY19" s="521"/>
      <c r="AZ19" s="521"/>
      <c r="BA19" s="522"/>
      <c r="BB19" s="496" t="s">
        <v>132</v>
      </c>
      <c r="BC19" s="496"/>
      <c r="BD19" s="496"/>
      <c r="BE19" s="496"/>
      <c r="BF19" s="510" t="s">
        <v>133</v>
      </c>
      <c r="BG19" s="511"/>
      <c r="BH19" s="511"/>
      <c r="BI19" s="518"/>
      <c r="BJ19" s="510" t="s">
        <v>133</v>
      </c>
      <c r="BK19" s="511"/>
      <c r="BL19" s="511"/>
      <c r="BM19" s="518"/>
      <c r="BN19" s="510" t="s">
        <v>133</v>
      </c>
      <c r="BO19" s="511"/>
      <c r="BP19" s="511"/>
      <c r="BQ19" s="518"/>
    </row>
    <row r="20" spans="1:69" s="69" customFormat="1" ht="35.25" customHeight="1" thickBot="1">
      <c r="B20" s="74" t="s">
        <v>182</v>
      </c>
      <c r="C20" s="541"/>
      <c r="D20" s="541"/>
      <c r="E20" s="542"/>
      <c r="F20" s="538"/>
      <c r="G20" s="539"/>
      <c r="H20" s="539"/>
      <c r="I20" s="539"/>
      <c r="J20" s="538"/>
      <c r="K20" s="538"/>
      <c r="L20" s="538"/>
      <c r="M20" s="538"/>
      <c r="N20" s="543"/>
      <c r="O20" s="543"/>
      <c r="P20" s="543"/>
      <c r="Q20" s="543"/>
      <c r="R20" s="538"/>
      <c r="S20" s="539"/>
      <c r="T20" s="539"/>
      <c r="U20" s="539"/>
      <c r="V20" s="544"/>
      <c r="W20" s="545"/>
      <c r="X20" s="545"/>
      <c r="Y20" s="546"/>
      <c r="Z20" s="538"/>
      <c r="AA20" s="538"/>
      <c r="AB20" s="538"/>
      <c r="AC20" s="538"/>
      <c r="AD20" s="539"/>
      <c r="AE20" s="539"/>
      <c r="AF20" s="539"/>
      <c r="AG20" s="539"/>
      <c r="AH20" s="538"/>
      <c r="AI20" s="538"/>
      <c r="AJ20" s="538"/>
      <c r="AK20" s="538"/>
      <c r="AL20" s="538"/>
      <c r="AM20" s="538"/>
      <c r="AN20" s="538"/>
      <c r="AO20" s="538"/>
      <c r="AP20" s="538"/>
      <c r="AQ20" s="538"/>
      <c r="AR20" s="538"/>
      <c r="AS20" s="538"/>
      <c r="AT20" s="539"/>
      <c r="AU20" s="539"/>
      <c r="AV20" s="539"/>
      <c r="AW20" s="539"/>
      <c r="AX20" s="539"/>
      <c r="AY20" s="539"/>
      <c r="AZ20" s="539"/>
      <c r="BA20" s="539"/>
      <c r="BB20" s="539"/>
      <c r="BC20" s="539"/>
      <c r="BD20" s="539"/>
      <c r="BE20" s="539"/>
      <c r="BF20" s="540"/>
      <c r="BG20" s="541"/>
      <c r="BH20" s="541"/>
      <c r="BI20" s="542"/>
      <c r="BJ20" s="540"/>
      <c r="BK20" s="541"/>
      <c r="BL20" s="541"/>
      <c r="BM20" s="542"/>
      <c r="BN20" s="540"/>
      <c r="BO20" s="541"/>
      <c r="BP20" s="541"/>
      <c r="BQ20" s="542"/>
    </row>
    <row r="21" spans="1:69" s="69" customFormat="1" ht="35.25" customHeight="1" thickBot="1">
      <c r="B21" s="74" t="s">
        <v>183</v>
      </c>
      <c r="C21" s="541"/>
      <c r="D21" s="541"/>
      <c r="E21" s="542"/>
      <c r="F21" s="538"/>
      <c r="G21" s="539"/>
      <c r="H21" s="539"/>
      <c r="I21" s="539"/>
      <c r="J21" s="538"/>
      <c r="K21" s="538"/>
      <c r="L21" s="538"/>
      <c r="M21" s="538"/>
      <c r="N21" s="538"/>
      <c r="O21" s="538"/>
      <c r="P21" s="538"/>
      <c r="Q21" s="538"/>
      <c r="R21" s="538"/>
      <c r="S21" s="539"/>
      <c r="T21" s="539"/>
      <c r="U21" s="539"/>
      <c r="V21" s="547"/>
      <c r="W21" s="537"/>
      <c r="X21" s="537"/>
      <c r="Y21" s="548"/>
      <c r="Z21" s="538"/>
      <c r="AA21" s="538"/>
      <c r="AB21" s="538"/>
      <c r="AC21" s="538"/>
      <c r="AD21" s="539"/>
      <c r="AE21" s="539"/>
      <c r="AF21" s="539"/>
      <c r="AG21" s="539"/>
      <c r="AH21" s="538"/>
      <c r="AI21" s="538"/>
      <c r="AJ21" s="538"/>
      <c r="AK21" s="538"/>
      <c r="AL21" s="538"/>
      <c r="AM21" s="538"/>
      <c r="AN21" s="538"/>
      <c r="AO21" s="538"/>
      <c r="AP21" s="538"/>
      <c r="AQ21" s="538"/>
      <c r="AR21" s="538"/>
      <c r="AS21" s="538"/>
      <c r="AT21" s="539"/>
      <c r="AU21" s="539"/>
      <c r="AV21" s="539"/>
      <c r="AW21" s="539"/>
      <c r="AX21" s="539"/>
      <c r="AY21" s="539"/>
      <c r="AZ21" s="539"/>
      <c r="BA21" s="539"/>
      <c r="BB21" s="539"/>
      <c r="BC21" s="539"/>
      <c r="BD21" s="539"/>
      <c r="BE21" s="539"/>
      <c r="BF21" s="540"/>
      <c r="BG21" s="541"/>
      <c r="BH21" s="541"/>
      <c r="BI21" s="542"/>
      <c r="BJ21" s="540"/>
      <c r="BK21" s="541"/>
      <c r="BL21" s="541"/>
      <c r="BM21" s="542"/>
      <c r="BN21" s="540"/>
      <c r="BO21" s="541"/>
      <c r="BP21" s="541"/>
      <c r="BQ21" s="542"/>
    </row>
    <row r="22" spans="1:69" s="69" customFormat="1" ht="35.25" customHeight="1" thickBot="1">
      <c r="B22" s="74" t="s">
        <v>184</v>
      </c>
      <c r="C22" s="541"/>
      <c r="D22" s="541"/>
      <c r="E22" s="542"/>
      <c r="F22" s="538"/>
      <c r="G22" s="539"/>
      <c r="H22" s="539"/>
      <c r="I22" s="539"/>
      <c r="J22" s="538"/>
      <c r="K22" s="538"/>
      <c r="L22" s="538"/>
      <c r="M22" s="538"/>
      <c r="N22" s="538"/>
      <c r="O22" s="538"/>
      <c r="P22" s="538"/>
      <c r="Q22" s="538"/>
      <c r="R22" s="538"/>
      <c r="S22" s="539"/>
      <c r="T22" s="539"/>
      <c r="U22" s="539"/>
      <c r="V22" s="549"/>
      <c r="W22" s="550"/>
      <c r="X22" s="550"/>
      <c r="Y22" s="551"/>
      <c r="Z22" s="538"/>
      <c r="AA22" s="538"/>
      <c r="AB22" s="538"/>
      <c r="AC22" s="538"/>
      <c r="AD22" s="539"/>
      <c r="AE22" s="539"/>
      <c r="AF22" s="539"/>
      <c r="AG22" s="539"/>
      <c r="AH22" s="538"/>
      <c r="AI22" s="538"/>
      <c r="AJ22" s="538"/>
      <c r="AK22" s="538"/>
      <c r="AL22" s="538"/>
      <c r="AM22" s="538"/>
      <c r="AN22" s="538"/>
      <c r="AO22" s="538"/>
      <c r="AP22" s="538"/>
      <c r="AQ22" s="538"/>
      <c r="AR22" s="538"/>
      <c r="AS22" s="538"/>
      <c r="AT22" s="539"/>
      <c r="AU22" s="539"/>
      <c r="AV22" s="539"/>
      <c r="AW22" s="539"/>
      <c r="AX22" s="539"/>
      <c r="AY22" s="539"/>
      <c r="AZ22" s="539"/>
      <c r="BA22" s="539"/>
      <c r="BB22" s="539"/>
      <c r="BC22" s="539"/>
      <c r="BD22" s="539"/>
      <c r="BE22" s="539"/>
      <c r="BF22" s="540"/>
      <c r="BG22" s="541"/>
      <c r="BH22" s="541"/>
      <c r="BI22" s="542"/>
      <c r="BJ22" s="540"/>
      <c r="BK22" s="541"/>
      <c r="BL22" s="541"/>
      <c r="BM22" s="542"/>
      <c r="BN22" s="540"/>
      <c r="BO22" s="541"/>
      <c r="BP22" s="541"/>
      <c r="BQ22" s="542"/>
    </row>
    <row r="23" spans="1:69" s="69" customFormat="1" ht="30.75" customHeight="1">
      <c r="B23" s="533"/>
      <c r="C23" s="533"/>
      <c r="D23" s="533"/>
      <c r="E23" s="533"/>
      <c r="F23" s="537"/>
      <c r="G23" s="533"/>
      <c r="H23" s="533"/>
      <c r="I23" s="533"/>
      <c r="J23" s="537"/>
      <c r="K23" s="537"/>
      <c r="L23" s="537"/>
      <c r="M23" s="537"/>
      <c r="N23" s="537"/>
      <c r="O23" s="537"/>
      <c r="P23" s="537"/>
      <c r="Q23" s="537"/>
      <c r="R23" s="537"/>
      <c r="S23" s="533"/>
      <c r="T23" s="533"/>
      <c r="U23" s="533"/>
      <c r="V23" s="537"/>
      <c r="W23" s="537"/>
      <c r="X23" s="537"/>
      <c r="Y23" s="537"/>
      <c r="Z23" s="533"/>
      <c r="AA23" s="533"/>
      <c r="AB23" s="533"/>
      <c r="AC23" s="533"/>
      <c r="AD23" s="537"/>
      <c r="AE23" s="537"/>
      <c r="AF23" s="537"/>
      <c r="AG23" s="537"/>
      <c r="AH23" s="537"/>
      <c r="AI23" s="537"/>
      <c r="AJ23" s="537"/>
      <c r="AK23" s="537"/>
      <c r="AL23" s="537"/>
      <c r="AM23" s="537"/>
      <c r="AN23" s="537"/>
      <c r="AO23" s="537"/>
      <c r="AP23" s="537"/>
      <c r="AQ23" s="537"/>
      <c r="AR23" s="537"/>
      <c r="AS23" s="537"/>
      <c r="AT23" s="533"/>
      <c r="AU23" s="533"/>
      <c r="AV23" s="533"/>
      <c r="AW23" s="533"/>
      <c r="AX23" s="533"/>
      <c r="AY23" s="533"/>
      <c r="AZ23" s="533"/>
      <c r="BA23" s="533"/>
      <c r="BB23" s="75"/>
      <c r="BC23" s="75"/>
      <c r="BD23" s="75"/>
      <c r="BE23" s="75"/>
      <c r="BF23" s="533"/>
      <c r="BG23" s="533"/>
      <c r="BH23" s="533"/>
      <c r="BI23" s="533"/>
      <c r="BJ23" s="533"/>
      <c r="BK23" s="533"/>
      <c r="BL23" s="533"/>
      <c r="BM23" s="533"/>
      <c r="BN23" s="534"/>
      <c r="BO23" s="535"/>
      <c r="BP23" s="535"/>
      <c r="BQ23" s="536"/>
    </row>
    <row r="24" spans="1:69" s="67" customFormat="1" ht="30.75" customHeight="1" thickBot="1">
      <c r="B24" s="504" t="s">
        <v>185</v>
      </c>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76"/>
      <c r="BO24" s="76"/>
      <c r="BP24" s="76"/>
      <c r="BQ24" s="76"/>
    </row>
    <row r="25" spans="1:69" s="67" customFormat="1" ht="96" customHeight="1" thickTop="1" thickBot="1">
      <c r="B25" s="517" t="s">
        <v>186</v>
      </c>
      <c r="C25" s="496"/>
      <c r="D25" s="496"/>
      <c r="E25" s="496"/>
      <c r="F25" s="496"/>
      <c r="G25" s="496"/>
      <c r="H25" s="496"/>
      <c r="I25" s="496"/>
      <c r="J25" s="496"/>
      <c r="K25" s="496"/>
      <c r="L25" s="496"/>
      <c r="M25" s="517" t="s">
        <v>187</v>
      </c>
      <c r="N25" s="517"/>
      <c r="O25" s="517"/>
      <c r="P25" s="517"/>
      <c r="Q25" s="517"/>
      <c r="R25" s="517"/>
      <c r="S25" s="517"/>
      <c r="T25" s="517" t="s">
        <v>188</v>
      </c>
      <c r="U25" s="517"/>
      <c r="V25" s="517"/>
      <c r="W25" s="517"/>
      <c r="X25" s="517"/>
      <c r="Y25" s="517"/>
      <c r="Z25" s="517"/>
      <c r="AA25" s="517" t="s">
        <v>189</v>
      </c>
      <c r="AB25" s="496"/>
      <c r="AC25" s="496"/>
      <c r="AD25" s="496"/>
      <c r="AE25" s="496"/>
      <c r="AF25" s="496"/>
      <c r="AG25" s="496"/>
      <c r="AH25" s="496"/>
      <c r="AI25" s="496"/>
      <c r="AJ25" s="496"/>
      <c r="AK25" s="532"/>
      <c r="AL25" s="513" t="s">
        <v>190</v>
      </c>
      <c r="AM25" s="514"/>
      <c r="AN25" s="514"/>
      <c r="AO25" s="514"/>
      <c r="AP25" s="514"/>
      <c r="AQ25" s="514"/>
      <c r="AR25" s="514"/>
      <c r="AS25" s="514"/>
      <c r="AT25" s="514"/>
      <c r="AU25" s="514"/>
      <c r="AV25" s="515"/>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526" t="s">
        <v>191</v>
      </c>
      <c r="C26" s="527"/>
      <c r="D26" s="528">
        <f>N20</f>
        <v>0</v>
      </c>
      <c r="E26" s="528"/>
      <c r="F26" s="528"/>
      <c r="G26" s="528"/>
      <c r="H26" s="528"/>
      <c r="I26" s="528"/>
      <c r="J26" s="528"/>
      <c r="K26" s="500" t="s">
        <v>90</v>
      </c>
      <c r="L26" s="496"/>
      <c r="M26" s="529">
        <f>J20</f>
        <v>0</v>
      </c>
      <c r="N26" s="530"/>
      <c r="O26" s="530"/>
      <c r="P26" s="530"/>
      <c r="Q26" s="530"/>
      <c r="R26" s="530"/>
      <c r="S26" s="77" t="s">
        <v>192</v>
      </c>
      <c r="T26" s="517" t="s">
        <v>193</v>
      </c>
      <c r="U26" s="517"/>
      <c r="V26" s="517"/>
      <c r="W26" s="517"/>
      <c r="X26" s="517"/>
      <c r="Y26" s="517"/>
      <c r="Z26" s="517"/>
      <c r="AA26" s="497">
        <f>M26*17500</f>
        <v>0</v>
      </c>
      <c r="AB26" s="498"/>
      <c r="AC26" s="498"/>
      <c r="AD26" s="498"/>
      <c r="AE26" s="498"/>
      <c r="AF26" s="498"/>
      <c r="AG26" s="498"/>
      <c r="AH26" s="498"/>
      <c r="AI26" s="498"/>
      <c r="AJ26" s="499" t="s">
        <v>90</v>
      </c>
      <c r="AK26" s="499"/>
      <c r="AL26" s="531">
        <f>ROUNDDOWN(MIN(D26,AA26),-3)</f>
        <v>0</v>
      </c>
      <c r="AM26" s="498"/>
      <c r="AN26" s="498"/>
      <c r="AO26" s="498"/>
      <c r="AP26" s="498"/>
      <c r="AQ26" s="498"/>
      <c r="AR26" s="498"/>
      <c r="AS26" s="498"/>
      <c r="AT26" s="498"/>
      <c r="AU26" s="499" t="s">
        <v>90</v>
      </c>
      <c r="AV26" s="499"/>
      <c r="AW26" s="78"/>
      <c r="AX26" s="76"/>
      <c r="AY26" s="76"/>
      <c r="AZ26" s="76"/>
      <c r="BA26" s="79"/>
      <c r="BB26" s="79"/>
      <c r="BC26" s="79"/>
      <c r="BD26" s="79"/>
      <c r="BE26" s="79"/>
      <c r="BN26" s="76"/>
      <c r="BO26" s="76"/>
      <c r="BP26" s="76"/>
      <c r="BQ26" s="76"/>
    </row>
    <row r="27" spans="1:69" s="67" customFormat="1" ht="35.25" customHeight="1" thickBot="1">
      <c r="B27" s="526" t="s">
        <v>194</v>
      </c>
      <c r="C27" s="527"/>
      <c r="D27" s="528">
        <f>N21</f>
        <v>0</v>
      </c>
      <c r="E27" s="528"/>
      <c r="F27" s="528"/>
      <c r="G27" s="528"/>
      <c r="H27" s="528"/>
      <c r="I27" s="528"/>
      <c r="J27" s="528"/>
      <c r="K27" s="500" t="s">
        <v>90</v>
      </c>
      <c r="L27" s="496"/>
      <c r="M27" s="529">
        <f>J21</f>
        <v>0</v>
      </c>
      <c r="N27" s="530"/>
      <c r="O27" s="530"/>
      <c r="P27" s="530"/>
      <c r="Q27" s="530"/>
      <c r="R27" s="530"/>
      <c r="S27" s="77" t="s">
        <v>192</v>
      </c>
      <c r="T27" s="517" t="s">
        <v>193</v>
      </c>
      <c r="U27" s="517"/>
      <c r="V27" s="517"/>
      <c r="W27" s="517"/>
      <c r="X27" s="517"/>
      <c r="Y27" s="517"/>
      <c r="Z27" s="517"/>
      <c r="AA27" s="497">
        <f>M27*17500</f>
        <v>0</v>
      </c>
      <c r="AB27" s="498"/>
      <c r="AC27" s="498"/>
      <c r="AD27" s="498"/>
      <c r="AE27" s="498"/>
      <c r="AF27" s="498"/>
      <c r="AG27" s="498"/>
      <c r="AH27" s="498"/>
      <c r="AI27" s="498"/>
      <c r="AJ27" s="499" t="s">
        <v>90</v>
      </c>
      <c r="AK27" s="499"/>
      <c r="AL27" s="531">
        <f>ROUNDDOWN(MIN(D27,AA27),-3)</f>
        <v>0</v>
      </c>
      <c r="AM27" s="498"/>
      <c r="AN27" s="498"/>
      <c r="AO27" s="498"/>
      <c r="AP27" s="498"/>
      <c r="AQ27" s="498"/>
      <c r="AR27" s="498"/>
      <c r="AS27" s="498"/>
      <c r="AT27" s="498"/>
      <c r="AU27" s="499" t="s">
        <v>90</v>
      </c>
      <c r="AV27" s="499"/>
      <c r="AW27" s="78"/>
      <c r="AX27" s="76"/>
      <c r="AY27" s="76"/>
      <c r="AZ27" s="76"/>
      <c r="BN27" s="76"/>
      <c r="BO27" s="76"/>
      <c r="BP27" s="76"/>
      <c r="BQ27" s="76"/>
    </row>
    <row r="28" spans="1:69" s="67" customFormat="1" ht="35.25" customHeight="1" thickBot="1">
      <c r="B28" s="526" t="s">
        <v>195</v>
      </c>
      <c r="C28" s="527"/>
      <c r="D28" s="528">
        <f>N22</f>
        <v>0</v>
      </c>
      <c r="E28" s="528"/>
      <c r="F28" s="528"/>
      <c r="G28" s="528"/>
      <c r="H28" s="528"/>
      <c r="I28" s="528"/>
      <c r="J28" s="528"/>
      <c r="K28" s="500" t="s">
        <v>90</v>
      </c>
      <c r="L28" s="496"/>
      <c r="M28" s="529">
        <f>J22</f>
        <v>0</v>
      </c>
      <c r="N28" s="530"/>
      <c r="O28" s="530"/>
      <c r="P28" s="530"/>
      <c r="Q28" s="530"/>
      <c r="R28" s="530"/>
      <c r="S28" s="77" t="s">
        <v>192</v>
      </c>
      <c r="T28" s="517" t="s">
        <v>193</v>
      </c>
      <c r="U28" s="517"/>
      <c r="V28" s="517"/>
      <c r="W28" s="517"/>
      <c r="X28" s="517"/>
      <c r="Y28" s="517"/>
      <c r="Z28" s="517"/>
      <c r="AA28" s="497">
        <f>M28*17500</f>
        <v>0</v>
      </c>
      <c r="AB28" s="498"/>
      <c r="AC28" s="498"/>
      <c r="AD28" s="498"/>
      <c r="AE28" s="498"/>
      <c r="AF28" s="498"/>
      <c r="AG28" s="498"/>
      <c r="AH28" s="498"/>
      <c r="AI28" s="498"/>
      <c r="AJ28" s="499" t="s">
        <v>90</v>
      </c>
      <c r="AK28" s="499"/>
      <c r="AL28" s="479">
        <f>ROUNDDOWN(MIN(D28,AA28),-3)</f>
        <v>0</v>
      </c>
      <c r="AM28" s="480"/>
      <c r="AN28" s="480"/>
      <c r="AO28" s="480"/>
      <c r="AP28" s="480"/>
      <c r="AQ28" s="480"/>
      <c r="AR28" s="480"/>
      <c r="AS28" s="480"/>
      <c r="AT28" s="480"/>
      <c r="AU28" s="481" t="s">
        <v>90</v>
      </c>
      <c r="AV28" s="482"/>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504" t="s">
        <v>196</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row>
    <row r="31" spans="1:69" s="67" customFormat="1" ht="96" customHeight="1" thickBot="1">
      <c r="B31" s="510" t="s">
        <v>103</v>
      </c>
      <c r="C31" s="511"/>
      <c r="D31" s="511"/>
      <c r="E31" s="511"/>
      <c r="F31" s="511"/>
      <c r="G31" s="511"/>
      <c r="H31" s="511"/>
      <c r="I31" s="518"/>
      <c r="J31" s="525" t="s">
        <v>169</v>
      </c>
      <c r="K31" s="525"/>
      <c r="L31" s="525"/>
      <c r="M31" s="525"/>
      <c r="N31" s="517" t="s">
        <v>107</v>
      </c>
      <c r="O31" s="517"/>
      <c r="P31" s="517"/>
      <c r="Q31" s="517"/>
      <c r="R31" s="507" t="s">
        <v>170</v>
      </c>
      <c r="S31" s="508"/>
      <c r="T31" s="508"/>
      <c r="U31" s="509"/>
      <c r="V31" s="517" t="s">
        <v>109</v>
      </c>
      <c r="W31" s="517"/>
      <c r="X31" s="517"/>
      <c r="Y31" s="517"/>
      <c r="Z31" s="505" t="s">
        <v>171</v>
      </c>
      <c r="AA31" s="505"/>
      <c r="AB31" s="505"/>
      <c r="AC31" s="505"/>
      <c r="AD31" s="517" t="s">
        <v>172</v>
      </c>
      <c r="AE31" s="517"/>
      <c r="AF31" s="517"/>
      <c r="AG31" s="517"/>
      <c r="AH31" s="496" t="s">
        <v>173</v>
      </c>
      <c r="AI31" s="496"/>
      <c r="AJ31" s="496"/>
      <c r="AK31" s="496"/>
      <c r="AL31" s="517" t="s">
        <v>113</v>
      </c>
      <c r="AM31" s="517"/>
      <c r="AN31" s="517"/>
      <c r="AO31" s="517"/>
      <c r="AP31" s="517" t="s">
        <v>174</v>
      </c>
      <c r="AQ31" s="517"/>
      <c r="AR31" s="517"/>
      <c r="AS31" s="517"/>
      <c r="AT31" s="510" t="s">
        <v>197</v>
      </c>
      <c r="AU31" s="511"/>
      <c r="AV31" s="511"/>
      <c r="AW31" s="518"/>
      <c r="AX31" s="517" t="s">
        <v>116</v>
      </c>
      <c r="AY31" s="517"/>
      <c r="AZ31" s="517"/>
      <c r="BA31" s="517"/>
      <c r="BB31" s="517" t="s">
        <v>198</v>
      </c>
      <c r="BC31" s="517"/>
      <c r="BD31" s="517"/>
      <c r="BE31" s="517"/>
      <c r="BF31" s="519"/>
      <c r="BG31" s="519"/>
      <c r="BH31" s="519"/>
      <c r="BI31" s="519"/>
      <c r="BJ31" s="519"/>
      <c r="BK31" s="519"/>
      <c r="BL31" s="519"/>
      <c r="BM31" s="519"/>
    </row>
    <row r="32" spans="1:69" s="67" customFormat="1" ht="129" customHeight="1" thickBot="1">
      <c r="B32" s="510"/>
      <c r="C32" s="511"/>
      <c r="D32" s="511"/>
      <c r="E32" s="511"/>
      <c r="F32" s="511"/>
      <c r="G32" s="511"/>
      <c r="H32" s="511"/>
      <c r="I32" s="518"/>
      <c r="J32" s="523" t="s">
        <v>178</v>
      </c>
      <c r="K32" s="524"/>
      <c r="L32" s="524"/>
      <c r="M32" s="524"/>
      <c r="N32" s="523" t="s">
        <v>86</v>
      </c>
      <c r="O32" s="523"/>
      <c r="P32" s="523"/>
      <c r="Q32" s="523"/>
      <c r="R32" s="524" t="s">
        <v>127</v>
      </c>
      <c r="S32" s="524"/>
      <c r="T32" s="524"/>
      <c r="U32" s="524"/>
      <c r="V32" s="517" t="s">
        <v>128</v>
      </c>
      <c r="W32" s="517"/>
      <c r="X32" s="517"/>
      <c r="Y32" s="517"/>
      <c r="Z32" s="523" t="s">
        <v>180</v>
      </c>
      <c r="AA32" s="523"/>
      <c r="AB32" s="523"/>
      <c r="AC32" s="523"/>
      <c r="AD32" s="523" t="s">
        <v>86</v>
      </c>
      <c r="AE32" s="523"/>
      <c r="AF32" s="523"/>
      <c r="AG32" s="523"/>
      <c r="AH32" s="520" t="s">
        <v>130</v>
      </c>
      <c r="AI32" s="521"/>
      <c r="AJ32" s="521"/>
      <c r="AK32" s="522"/>
      <c r="AL32" s="520" t="s">
        <v>181</v>
      </c>
      <c r="AM32" s="521"/>
      <c r="AN32" s="521"/>
      <c r="AO32" s="522"/>
      <c r="AP32" s="496" t="s">
        <v>132</v>
      </c>
      <c r="AQ32" s="496"/>
      <c r="AR32" s="496"/>
      <c r="AS32" s="496"/>
      <c r="AT32" s="517" t="s">
        <v>133</v>
      </c>
      <c r="AU32" s="496"/>
      <c r="AV32" s="496"/>
      <c r="AW32" s="496"/>
      <c r="AX32" s="517" t="s">
        <v>133</v>
      </c>
      <c r="AY32" s="496"/>
      <c r="AZ32" s="496"/>
      <c r="BA32" s="496"/>
      <c r="BB32" s="517" t="s">
        <v>133</v>
      </c>
      <c r="BC32" s="496"/>
      <c r="BD32" s="496"/>
      <c r="BE32" s="496"/>
      <c r="BF32" s="519"/>
      <c r="BG32" s="473"/>
      <c r="BH32" s="473"/>
      <c r="BI32" s="473"/>
      <c r="BJ32" s="519"/>
      <c r="BK32" s="473"/>
      <c r="BL32" s="473"/>
      <c r="BM32" s="473"/>
    </row>
    <row r="33" spans="2:65" s="67" customFormat="1" ht="35.25" customHeight="1" thickBot="1">
      <c r="B33" s="510" t="s">
        <v>199</v>
      </c>
      <c r="C33" s="511"/>
      <c r="D33" s="511"/>
      <c r="E33" s="511"/>
      <c r="F33" s="511"/>
      <c r="G33" s="511"/>
      <c r="H33" s="511"/>
      <c r="I33" s="518"/>
      <c r="J33" s="517"/>
      <c r="K33" s="496"/>
      <c r="L33" s="496"/>
      <c r="M33" s="496"/>
      <c r="N33" s="517"/>
      <c r="O33" s="517"/>
      <c r="P33" s="517"/>
      <c r="Q33" s="517"/>
      <c r="R33" s="496"/>
      <c r="S33" s="496"/>
      <c r="T33" s="496"/>
      <c r="U33" s="496"/>
      <c r="V33" s="517"/>
      <c r="W33" s="517"/>
      <c r="X33" s="517"/>
      <c r="Y33" s="517"/>
      <c r="Z33" s="517"/>
      <c r="AA33" s="517"/>
      <c r="AB33" s="517"/>
      <c r="AC33" s="517"/>
      <c r="AD33" s="517"/>
      <c r="AE33" s="517"/>
      <c r="AF33" s="517"/>
      <c r="AG33" s="517"/>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73"/>
      <c r="BG33" s="473"/>
      <c r="BH33" s="473"/>
      <c r="BI33" s="473"/>
      <c r="BJ33" s="473"/>
      <c r="BK33" s="473"/>
      <c r="BL33" s="473"/>
      <c r="BM33" s="473"/>
    </row>
    <row r="34" spans="2:65" s="67" customFormat="1" ht="35.25" customHeight="1" thickBot="1">
      <c r="B34" s="510" t="s">
        <v>200</v>
      </c>
      <c r="C34" s="511"/>
      <c r="D34" s="511"/>
      <c r="E34" s="511"/>
      <c r="F34" s="511"/>
      <c r="G34" s="511"/>
      <c r="H34" s="511"/>
      <c r="I34" s="518"/>
      <c r="J34" s="517"/>
      <c r="K34" s="496"/>
      <c r="L34" s="496"/>
      <c r="M34" s="496"/>
      <c r="N34" s="517"/>
      <c r="O34" s="517"/>
      <c r="P34" s="517"/>
      <c r="Q34" s="517"/>
      <c r="R34" s="496"/>
      <c r="S34" s="496"/>
      <c r="T34" s="496"/>
      <c r="U34" s="496"/>
      <c r="V34" s="517"/>
      <c r="W34" s="517"/>
      <c r="X34" s="517"/>
      <c r="Y34" s="517"/>
      <c r="Z34" s="517"/>
      <c r="AA34" s="517"/>
      <c r="AB34" s="517"/>
      <c r="AC34" s="517"/>
      <c r="AD34" s="517"/>
      <c r="AE34" s="517"/>
      <c r="AF34" s="517"/>
      <c r="AG34" s="517"/>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73"/>
      <c r="BG34" s="473"/>
      <c r="BH34" s="473"/>
      <c r="BI34" s="473"/>
      <c r="BJ34" s="473"/>
      <c r="BK34" s="473"/>
      <c r="BL34" s="473"/>
      <c r="BM34" s="473"/>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504" t="s">
        <v>201</v>
      </c>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row>
    <row r="37" spans="2:65" s="67" customFormat="1" ht="96" customHeight="1" thickTop="1" thickBot="1">
      <c r="B37" s="496"/>
      <c r="C37" s="496"/>
      <c r="D37" s="496"/>
      <c r="E37" s="496"/>
      <c r="F37" s="496"/>
      <c r="G37" s="496"/>
      <c r="H37" s="496"/>
      <c r="I37" s="496"/>
      <c r="J37" s="496"/>
      <c r="K37" s="496"/>
      <c r="L37" s="496"/>
      <c r="M37" s="496"/>
      <c r="N37" s="496"/>
      <c r="O37" s="505" t="s">
        <v>202</v>
      </c>
      <c r="P37" s="506"/>
      <c r="Q37" s="506"/>
      <c r="R37" s="506"/>
      <c r="S37" s="506"/>
      <c r="T37" s="506"/>
      <c r="U37" s="506"/>
      <c r="V37" s="507" t="s">
        <v>203</v>
      </c>
      <c r="W37" s="508"/>
      <c r="X37" s="509"/>
      <c r="Y37" s="510" t="s">
        <v>204</v>
      </c>
      <c r="Z37" s="511"/>
      <c r="AA37" s="511"/>
      <c r="AB37" s="511"/>
      <c r="AC37" s="511"/>
      <c r="AD37" s="511"/>
      <c r="AE37" s="512"/>
      <c r="AF37" s="513" t="s">
        <v>205</v>
      </c>
      <c r="AG37" s="514"/>
      <c r="AH37" s="514"/>
      <c r="AI37" s="514"/>
      <c r="AJ37" s="514"/>
      <c r="AK37" s="514"/>
      <c r="AL37" s="515"/>
      <c r="AM37" s="516"/>
      <c r="AN37" s="473"/>
      <c r="AO37" s="473"/>
      <c r="AP37" s="473"/>
      <c r="AQ37" s="473"/>
      <c r="AR37" s="473"/>
      <c r="AS37" s="473"/>
    </row>
    <row r="38" spans="2:65" s="67" customFormat="1" ht="35.25" customHeight="1" thickBot="1">
      <c r="B38" s="496" t="s">
        <v>206</v>
      </c>
      <c r="C38" s="496"/>
      <c r="D38" s="496"/>
      <c r="E38" s="496"/>
      <c r="F38" s="496"/>
      <c r="G38" s="496"/>
      <c r="H38" s="496"/>
      <c r="I38" s="496"/>
      <c r="J38" s="496"/>
      <c r="K38" s="496"/>
      <c r="L38" s="496"/>
      <c r="M38" s="496"/>
      <c r="N38" s="496"/>
      <c r="O38" s="497">
        <v>0</v>
      </c>
      <c r="P38" s="498"/>
      <c r="Q38" s="498"/>
      <c r="R38" s="498"/>
      <c r="S38" s="498"/>
      <c r="T38" s="499" t="s">
        <v>90</v>
      </c>
      <c r="U38" s="500"/>
      <c r="V38" s="501"/>
      <c r="W38" s="502"/>
      <c r="X38" s="503"/>
      <c r="Y38" s="87"/>
      <c r="Z38" s="498">
        <v>1030000</v>
      </c>
      <c r="AA38" s="498"/>
      <c r="AB38" s="498"/>
      <c r="AC38" s="498"/>
      <c r="AD38" s="499" t="s">
        <v>90</v>
      </c>
      <c r="AE38" s="500"/>
      <c r="AF38" s="479">
        <f>ROUNDDOWN(MIN(O38,Y38),-3)</f>
        <v>0</v>
      </c>
      <c r="AG38" s="480"/>
      <c r="AH38" s="480"/>
      <c r="AI38" s="480"/>
      <c r="AJ38" s="480"/>
      <c r="AK38" s="481" t="s">
        <v>90</v>
      </c>
      <c r="AL38" s="482"/>
      <c r="AM38" s="473"/>
      <c r="AN38" s="473"/>
      <c r="AO38" s="473"/>
      <c r="AP38" s="473"/>
      <c r="AQ38" s="473"/>
      <c r="AR38" s="473"/>
      <c r="AS38" s="473"/>
      <c r="AT38" s="88"/>
      <c r="AU38" s="88"/>
      <c r="AV38" s="88"/>
    </row>
    <row r="39" spans="2:65" s="67" customFormat="1" ht="65.25" customHeight="1" thickTop="1">
      <c r="B39" s="483" t="s">
        <v>207</v>
      </c>
      <c r="C39" s="481"/>
      <c r="D39" s="481"/>
      <c r="E39" s="481"/>
      <c r="F39" s="481"/>
      <c r="G39" s="481"/>
      <c r="H39" s="481"/>
      <c r="I39" s="481"/>
      <c r="J39" s="481"/>
      <c r="K39" s="481"/>
      <c r="L39" s="481"/>
      <c r="M39" s="481"/>
      <c r="N39" s="481"/>
      <c r="O39" s="486">
        <v>0</v>
      </c>
      <c r="P39" s="480"/>
      <c r="Q39" s="480"/>
      <c r="R39" s="480"/>
      <c r="S39" s="480"/>
      <c r="T39" s="481" t="s">
        <v>90</v>
      </c>
      <c r="U39" s="489"/>
      <c r="V39" s="491" t="s">
        <v>85</v>
      </c>
      <c r="W39" s="481"/>
      <c r="X39" s="489"/>
      <c r="Y39" s="89"/>
      <c r="Z39" s="480">
        <v>310000</v>
      </c>
      <c r="AA39" s="480"/>
      <c r="AB39" s="480"/>
      <c r="AC39" s="480"/>
      <c r="AD39" s="481" t="s">
        <v>90</v>
      </c>
      <c r="AE39" s="481"/>
      <c r="AF39" s="492">
        <f>ROUNDDOWN(MIN(O39,IF(V39="無",Z39,Z40)),-3)</f>
        <v>0</v>
      </c>
      <c r="AG39" s="493"/>
      <c r="AH39" s="493"/>
      <c r="AI39" s="493"/>
      <c r="AJ39" s="493"/>
      <c r="AK39" s="469" t="s">
        <v>90</v>
      </c>
      <c r="AL39" s="470"/>
      <c r="AM39" s="473"/>
      <c r="AN39" s="473"/>
      <c r="AO39" s="473"/>
      <c r="AP39" s="473"/>
      <c r="AQ39" s="473"/>
      <c r="AR39" s="473"/>
      <c r="AS39" s="473"/>
      <c r="AU39" s="67" t="s">
        <v>208</v>
      </c>
    </row>
    <row r="40" spans="2:65" s="67" customFormat="1" ht="65.25" customHeight="1" thickBot="1">
      <c r="B40" s="484"/>
      <c r="C40" s="485"/>
      <c r="D40" s="485"/>
      <c r="E40" s="485"/>
      <c r="F40" s="485"/>
      <c r="G40" s="485"/>
      <c r="H40" s="485"/>
      <c r="I40" s="485"/>
      <c r="J40" s="485"/>
      <c r="K40" s="485"/>
      <c r="L40" s="485"/>
      <c r="M40" s="485"/>
      <c r="N40" s="485"/>
      <c r="O40" s="487"/>
      <c r="P40" s="488"/>
      <c r="Q40" s="488"/>
      <c r="R40" s="488"/>
      <c r="S40" s="488"/>
      <c r="T40" s="485"/>
      <c r="U40" s="490"/>
      <c r="V40" s="484"/>
      <c r="W40" s="485"/>
      <c r="X40" s="490"/>
      <c r="Y40" s="90"/>
      <c r="Z40" s="474">
        <v>378000</v>
      </c>
      <c r="AA40" s="474"/>
      <c r="AB40" s="474"/>
      <c r="AC40" s="474"/>
      <c r="AD40" s="475" t="s">
        <v>209</v>
      </c>
      <c r="AE40" s="476"/>
      <c r="AF40" s="494"/>
      <c r="AG40" s="495"/>
      <c r="AH40" s="495"/>
      <c r="AI40" s="495"/>
      <c r="AJ40" s="495"/>
      <c r="AK40" s="471"/>
      <c r="AL40" s="472"/>
      <c r="AM40" s="76"/>
      <c r="AN40" s="76"/>
      <c r="AO40" s="76"/>
      <c r="AP40" s="76"/>
      <c r="AQ40" s="76"/>
      <c r="AR40" s="76"/>
      <c r="AS40" s="76"/>
    </row>
    <row r="41" spans="2:65" ht="82.5" customHeight="1">
      <c r="B41" s="477" t="s">
        <v>210</v>
      </c>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8"/>
      <c r="AY41" s="478"/>
      <c r="AZ41" s="478"/>
      <c r="BA41" s="478"/>
      <c r="BB41" s="478"/>
      <c r="BC41" s="478"/>
      <c r="BD41" s="478"/>
      <c r="BE41" s="478"/>
      <c r="BF41" s="478"/>
      <c r="BG41" s="478"/>
      <c r="BH41" s="478"/>
      <c r="BI41" s="478"/>
      <c r="BJ41" s="478"/>
      <c r="BK41" s="478"/>
      <c r="BL41" s="478"/>
      <c r="BM41" s="47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9C7C9-B83B-4E9D-A366-1342B8144645}">
  <sheetPr>
    <tabColor theme="8" tint="0.59999389629810485"/>
    <pageSetUpPr fitToPage="1"/>
  </sheetPr>
  <dimension ref="A1:X81"/>
  <sheetViews>
    <sheetView view="pageBreakPreview" zoomScale="85" zoomScaleNormal="100" zoomScaleSheetLayoutView="85" workbookViewId="0">
      <selection activeCell="K36" sqref="K36:K45"/>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07" t="s">
        <v>36</v>
      </c>
    </row>
    <row r="2" spans="1:22" ht="17.25" customHeight="1">
      <c r="A2" s="107"/>
      <c r="B2" s="107"/>
      <c r="C2" s="107"/>
      <c r="D2" s="368" t="s">
        <v>407</v>
      </c>
      <c r="E2" s="368"/>
      <c r="F2" s="368"/>
      <c r="G2" s="368"/>
      <c r="H2" s="368"/>
      <c r="I2" s="107"/>
      <c r="J2" s="107"/>
      <c r="K2" s="107"/>
      <c r="L2" s="107"/>
      <c r="M2" s="225"/>
      <c r="N2" s="225"/>
      <c r="O2" s="225"/>
      <c r="P2" s="225"/>
      <c r="Q2" s="225"/>
      <c r="R2" s="225"/>
      <c r="S2" s="225"/>
      <c r="T2" s="225"/>
      <c r="U2" s="225"/>
    </row>
    <row r="3" spans="1:22" ht="17.25">
      <c r="A3" s="107"/>
      <c r="B3" s="107"/>
      <c r="C3" s="107"/>
      <c r="D3" s="368"/>
      <c r="E3" s="368"/>
      <c r="F3" s="368"/>
      <c r="G3" s="368"/>
      <c r="H3" s="368"/>
      <c r="I3" s="107"/>
      <c r="J3" s="107"/>
      <c r="K3" s="107"/>
      <c r="L3" s="107"/>
      <c r="M3" s="225"/>
      <c r="N3" s="225"/>
      <c r="O3" s="225"/>
      <c r="P3" s="225"/>
      <c r="Q3" s="225"/>
      <c r="R3" s="225"/>
      <c r="S3" s="225"/>
      <c r="T3" s="225"/>
      <c r="U3" s="225"/>
    </row>
    <row r="4" spans="1:22" ht="14.25" thickBot="1">
      <c r="A4" s="5" t="s">
        <v>18</v>
      </c>
    </row>
    <row r="5" spans="1:22" s="7" customFormat="1" ht="19.5" customHeight="1" thickBot="1">
      <c r="A5" s="310" t="s">
        <v>19</v>
      </c>
      <c r="B5" s="311"/>
      <c r="C5" s="222" t="s">
        <v>411</v>
      </c>
      <c r="D5" s="6" t="s">
        <v>46</v>
      </c>
      <c r="E5" s="578" t="s">
        <v>393</v>
      </c>
      <c r="F5" s="579"/>
      <c r="G5" s="579"/>
      <c r="H5" s="579"/>
      <c r="I5" s="579"/>
      <c r="J5" s="579"/>
      <c r="K5" s="580"/>
      <c r="V5" s="7" t="s">
        <v>81</v>
      </c>
    </row>
    <row r="6" spans="1:22" s="7" customFormat="1" ht="12.75" thickBot="1">
      <c r="A6" s="3"/>
    </row>
    <row r="7" spans="1:22" s="7" customFormat="1" ht="18" customHeight="1">
      <c r="A7" s="312" t="s">
        <v>37</v>
      </c>
      <c r="B7" s="315" t="s">
        <v>38</v>
      </c>
      <c r="C7" s="316"/>
      <c r="D7" s="312" t="s">
        <v>368</v>
      </c>
      <c r="E7" s="315"/>
      <c r="F7" s="316"/>
      <c r="G7" s="321" t="s">
        <v>20</v>
      </c>
      <c r="H7" s="322"/>
      <c r="I7" s="322"/>
      <c r="J7" s="322"/>
      <c r="K7" s="322"/>
      <c r="L7" s="323"/>
      <c r="M7" s="312" t="s">
        <v>20</v>
      </c>
      <c r="N7" s="315"/>
      <c r="O7" s="315"/>
      <c r="P7" s="315"/>
      <c r="Q7" s="315"/>
      <c r="R7" s="315"/>
      <c r="S7" s="315"/>
      <c r="T7" s="315"/>
      <c r="U7" s="316"/>
    </row>
    <row r="8" spans="1:22" s="7" customFormat="1" ht="18" customHeight="1">
      <c r="A8" s="313"/>
      <c r="B8" s="317"/>
      <c r="C8" s="318"/>
      <c r="D8" s="313" t="s">
        <v>39</v>
      </c>
      <c r="E8" s="327" t="s">
        <v>40</v>
      </c>
      <c r="F8" s="318" t="s">
        <v>41</v>
      </c>
      <c r="G8" s="329" t="s">
        <v>399</v>
      </c>
      <c r="H8" s="330"/>
      <c r="I8" s="253" t="str">
        <f>IF(I28="","",ROUND(I28/F28*100,0))</f>
        <v/>
      </c>
      <c r="J8" s="331" t="s">
        <v>371</v>
      </c>
      <c r="K8" s="330"/>
      <c r="L8" s="254" t="str">
        <f>IF(I8="","",IF(I8=100,"",100-I8))</f>
        <v/>
      </c>
      <c r="M8" s="369" t="s">
        <v>309</v>
      </c>
      <c r="N8" s="370"/>
      <c r="O8" s="125" t="str">
        <f>IF(O28="","",ROUND(O28/L28*100,0))</f>
        <v/>
      </c>
      <c r="P8" s="369" t="s">
        <v>309</v>
      </c>
      <c r="Q8" s="370"/>
      <c r="R8" s="125" t="str">
        <f>IF(R28="","",ROUND(R28/O28*100,0))</f>
        <v/>
      </c>
      <c r="S8" s="371" t="s">
        <v>309</v>
      </c>
      <c r="T8" s="370"/>
      <c r="U8" s="126" t="str">
        <f>IF(O8="","",IF(O8=100,"",100-O8))</f>
        <v/>
      </c>
    </row>
    <row r="9" spans="1:22" s="7" customFormat="1" ht="18" customHeight="1" thickBot="1">
      <c r="A9" s="314"/>
      <c r="B9" s="319"/>
      <c r="C9" s="320"/>
      <c r="D9" s="314"/>
      <c r="E9" s="328"/>
      <c r="F9" s="320"/>
      <c r="G9" s="255" t="s">
        <v>39</v>
      </c>
      <c r="H9" s="256" t="s">
        <v>40</v>
      </c>
      <c r="I9" s="256" t="s">
        <v>41</v>
      </c>
      <c r="J9" s="256" t="s">
        <v>39</v>
      </c>
      <c r="K9" s="256" t="s">
        <v>40</v>
      </c>
      <c r="L9" s="257" t="s">
        <v>41</v>
      </c>
      <c r="M9" s="229" t="s">
        <v>39</v>
      </c>
      <c r="N9" s="230" t="s">
        <v>40</v>
      </c>
      <c r="O9" s="230" t="s">
        <v>41</v>
      </c>
      <c r="P9" s="229" t="s">
        <v>39</v>
      </c>
      <c r="Q9" s="230" t="s">
        <v>40</v>
      </c>
      <c r="R9" s="230" t="s">
        <v>41</v>
      </c>
      <c r="S9" s="230" t="s">
        <v>39</v>
      </c>
      <c r="T9" s="230" t="s">
        <v>40</v>
      </c>
      <c r="U9" s="231" t="s">
        <v>41</v>
      </c>
    </row>
    <row r="10" spans="1:22" s="7" customFormat="1" ht="18" customHeight="1">
      <c r="A10" s="332" t="s">
        <v>42</v>
      </c>
      <c r="B10" s="334" t="s">
        <v>44</v>
      </c>
      <c r="C10" s="8"/>
      <c r="D10" s="9" t="s">
        <v>21</v>
      </c>
      <c r="E10" s="259" t="s">
        <v>23</v>
      </c>
      <c r="F10" s="11" t="s">
        <v>25</v>
      </c>
      <c r="G10" s="258" t="s">
        <v>26</v>
      </c>
      <c r="H10" s="259" t="s">
        <v>23</v>
      </c>
      <c r="I10" s="259" t="s">
        <v>27</v>
      </c>
      <c r="J10" s="259" t="s">
        <v>21</v>
      </c>
      <c r="K10" s="259" t="s">
        <v>23</v>
      </c>
      <c r="L10" s="260" t="s">
        <v>27</v>
      </c>
      <c r="M10" s="9" t="s">
        <v>26</v>
      </c>
      <c r="N10" s="10" t="s">
        <v>23</v>
      </c>
      <c r="O10" s="10" t="s">
        <v>27</v>
      </c>
      <c r="P10" s="9" t="s">
        <v>26</v>
      </c>
      <c r="Q10" s="10" t="s">
        <v>23</v>
      </c>
      <c r="R10" s="10" t="s">
        <v>27</v>
      </c>
      <c r="S10" s="10" t="s">
        <v>21</v>
      </c>
      <c r="T10" s="10" t="s">
        <v>23</v>
      </c>
      <c r="U10" s="11" t="s">
        <v>27</v>
      </c>
    </row>
    <row r="11" spans="1:22" s="7" customFormat="1" ht="18" customHeight="1">
      <c r="A11" s="333"/>
      <c r="B11" s="335"/>
      <c r="C11" s="227" t="s">
        <v>49</v>
      </c>
      <c r="D11" s="120"/>
      <c r="E11" s="262" t="str">
        <f>IF(D11="","",F11/D11)</f>
        <v/>
      </c>
      <c r="F11" s="122"/>
      <c r="G11" s="261"/>
      <c r="H11" s="262" t="str">
        <f>IF(G11="","",I11/G11)</f>
        <v/>
      </c>
      <c r="I11" s="263"/>
      <c r="J11" s="336"/>
      <c r="K11" s="336" t="str">
        <f>IF(J11="","",L11/J11)</f>
        <v/>
      </c>
      <c r="L11" s="375"/>
      <c r="M11" s="120"/>
      <c r="N11" s="121" t="str">
        <f>IF(M11="","",O11/M11)</f>
        <v/>
      </c>
      <c r="O11" s="123"/>
      <c r="P11" s="120"/>
      <c r="Q11" s="121" t="str">
        <f>IF(P11="","",R11/P11)</f>
        <v/>
      </c>
      <c r="R11" s="123"/>
      <c r="S11" s="121"/>
      <c r="T11" s="121" t="str">
        <f>IF(S11="","",U11/S11)</f>
        <v/>
      </c>
      <c r="U11" s="124"/>
    </row>
    <row r="12" spans="1:22" s="7" customFormat="1" ht="18" customHeight="1">
      <c r="A12" s="333"/>
      <c r="B12" s="335"/>
      <c r="C12" s="127" t="s">
        <v>370</v>
      </c>
      <c r="D12" s="120"/>
      <c r="E12" s="262" t="str">
        <f>IF(D12="","",F12/D12)</f>
        <v/>
      </c>
      <c r="F12" s="122"/>
      <c r="G12" s="261"/>
      <c r="H12" s="262" t="str">
        <f>IF(G12="","",I12/G12)</f>
        <v/>
      </c>
      <c r="I12" s="263"/>
      <c r="J12" s="337"/>
      <c r="K12" s="337"/>
      <c r="L12" s="376"/>
      <c r="M12" s="120"/>
      <c r="N12" s="121" t="str">
        <f>IF(M12="","",O12/M12)</f>
        <v/>
      </c>
      <c r="O12" s="123"/>
      <c r="P12" s="120"/>
      <c r="Q12" s="121" t="str">
        <f>IF(P12="","",R12/P12)</f>
        <v/>
      </c>
      <c r="R12" s="123"/>
      <c r="S12" s="121"/>
      <c r="T12" s="121" t="str">
        <f t="shared" ref="T12:T47" si="0">IF(S12="","",U12/S12)</f>
        <v/>
      </c>
      <c r="U12" s="124"/>
    </row>
    <row r="13" spans="1:22" s="7" customFormat="1" ht="18" customHeight="1">
      <c r="A13" s="333"/>
      <c r="B13" s="335"/>
      <c r="C13" s="195" t="s">
        <v>401</v>
      </c>
      <c r="D13" s="197">
        <v>33</v>
      </c>
      <c r="E13" s="288">
        <f>IF(D13="","",F13/D13)</f>
        <v>121212.12121212122</v>
      </c>
      <c r="F13" s="221">
        <v>4000000</v>
      </c>
      <c r="G13" s="280"/>
      <c r="H13" s="265" t="str">
        <f>IF(G13="","",I13/G13)</f>
        <v/>
      </c>
      <c r="I13" s="281"/>
      <c r="J13" s="337"/>
      <c r="K13" s="337"/>
      <c r="L13" s="376"/>
      <c r="M13" s="150"/>
      <c r="N13" s="148" t="str">
        <f>IF(M13="","",O13/M13)</f>
        <v/>
      </c>
      <c r="O13" s="151"/>
      <c r="P13" s="150"/>
      <c r="Q13" s="148" t="str">
        <f>IF(P13="","",R13/P13)</f>
        <v/>
      </c>
      <c r="R13" s="151"/>
      <c r="S13" s="151"/>
      <c r="T13" s="148" t="str">
        <f t="shared" si="0"/>
        <v/>
      </c>
      <c r="U13" s="149"/>
    </row>
    <row r="14" spans="1:22" s="7" customFormat="1" ht="18" customHeight="1">
      <c r="A14" s="333"/>
      <c r="B14" s="335"/>
      <c r="C14" s="227" t="s">
        <v>51</v>
      </c>
      <c r="D14" s="152"/>
      <c r="E14" s="265" t="str">
        <f t="shared" ref="E14:E47" si="1">IF(D14="","",F14/D14)</f>
        <v/>
      </c>
      <c r="F14" s="153"/>
      <c r="G14" s="266"/>
      <c r="H14" s="265" t="str">
        <f>IF(G14="","",I14/G14)</f>
        <v/>
      </c>
      <c r="I14" s="267"/>
      <c r="J14" s="337"/>
      <c r="K14" s="337"/>
      <c r="L14" s="376"/>
      <c r="M14" s="152"/>
      <c r="N14" s="148" t="str">
        <f>IF(M14="","",O14/M14)</f>
        <v/>
      </c>
      <c r="O14" s="154"/>
      <c r="P14" s="152"/>
      <c r="Q14" s="148" t="str">
        <f>IF(P14="","",R14/P14)</f>
        <v/>
      </c>
      <c r="R14" s="154"/>
      <c r="S14" s="148"/>
      <c r="T14" s="148" t="str">
        <f t="shared" si="0"/>
        <v/>
      </c>
      <c r="U14" s="153"/>
    </row>
    <row r="15" spans="1:22" s="7" customFormat="1" ht="18" customHeight="1">
      <c r="A15" s="333"/>
      <c r="B15" s="335"/>
      <c r="C15" s="127"/>
      <c r="D15" s="198"/>
      <c r="E15" s="289" t="str">
        <f t="shared" si="1"/>
        <v/>
      </c>
      <c r="F15" s="151"/>
      <c r="G15" s="268"/>
      <c r="H15" s="269" t="str">
        <f t="shared" ref="H15:H47" si="2">IF(G15="","",I15/G15)</f>
        <v/>
      </c>
      <c r="I15" s="267"/>
      <c r="J15" s="337"/>
      <c r="K15" s="337"/>
      <c r="L15" s="376"/>
      <c r="M15" s="150"/>
      <c r="N15" s="148" t="str">
        <f t="shared" ref="N15:N47" si="3">IF(M15="","",O15/M15)</f>
        <v/>
      </c>
      <c r="O15" s="155"/>
      <c r="P15" s="150"/>
      <c r="Q15" s="148" t="str">
        <f t="shared" ref="Q15:Q47" si="4">IF(P15="","",R15/P15)</f>
        <v/>
      </c>
      <c r="R15" s="155"/>
      <c r="S15" s="151"/>
      <c r="T15" s="148" t="str">
        <f t="shared" si="0"/>
        <v/>
      </c>
      <c r="U15" s="149"/>
    </row>
    <row r="16" spans="1:22" s="7" customFormat="1" ht="18" customHeight="1">
      <c r="A16" s="333"/>
      <c r="B16" s="335"/>
      <c r="C16" s="127"/>
      <c r="D16" s="198"/>
      <c r="E16" s="269" t="str">
        <f t="shared" si="1"/>
        <v/>
      </c>
      <c r="F16" s="149"/>
      <c r="G16" s="268"/>
      <c r="H16" s="269" t="str">
        <f t="shared" si="2"/>
        <v/>
      </c>
      <c r="I16" s="267"/>
      <c r="J16" s="337"/>
      <c r="K16" s="337"/>
      <c r="L16" s="376"/>
      <c r="M16" s="150"/>
      <c r="N16" s="148" t="str">
        <f t="shared" si="3"/>
        <v/>
      </c>
      <c r="O16" s="155"/>
      <c r="P16" s="150"/>
      <c r="Q16" s="148" t="str">
        <f t="shared" si="4"/>
        <v/>
      </c>
      <c r="R16" s="155"/>
      <c r="S16" s="151"/>
      <c r="T16" s="148" t="str">
        <f t="shared" si="0"/>
        <v/>
      </c>
      <c r="U16" s="149"/>
    </row>
    <row r="17" spans="1:24" s="7" customFormat="1" ht="18" customHeight="1">
      <c r="A17" s="333"/>
      <c r="B17" s="335"/>
      <c r="C17" s="127"/>
      <c r="D17" s="199"/>
      <c r="E17" s="269" t="str">
        <f t="shared" si="1"/>
        <v/>
      </c>
      <c r="F17" s="149"/>
      <c r="G17" s="268"/>
      <c r="H17" s="269" t="str">
        <f t="shared" si="2"/>
        <v/>
      </c>
      <c r="I17" s="267"/>
      <c r="J17" s="337"/>
      <c r="K17" s="337"/>
      <c r="L17" s="376"/>
      <c r="M17" s="150"/>
      <c r="N17" s="148" t="str">
        <f t="shared" si="3"/>
        <v/>
      </c>
      <c r="O17" s="155"/>
      <c r="P17" s="150"/>
      <c r="Q17" s="148" t="str">
        <f t="shared" si="4"/>
        <v/>
      </c>
      <c r="R17" s="155"/>
      <c r="S17" s="155"/>
      <c r="T17" s="154" t="str">
        <f t="shared" si="0"/>
        <v/>
      </c>
      <c r="U17" s="149"/>
    </row>
    <row r="18" spans="1:24" s="7" customFormat="1" ht="18" customHeight="1">
      <c r="A18" s="333"/>
      <c r="B18" s="335"/>
      <c r="C18" s="227" t="s">
        <v>50</v>
      </c>
      <c r="D18" s="152"/>
      <c r="E18" s="265" t="str">
        <f t="shared" si="1"/>
        <v/>
      </c>
      <c r="F18" s="153"/>
      <c r="G18" s="266"/>
      <c r="H18" s="267" t="str">
        <f t="shared" si="2"/>
        <v/>
      </c>
      <c r="I18" s="267"/>
      <c r="J18" s="337"/>
      <c r="K18" s="337"/>
      <c r="L18" s="376"/>
      <c r="M18" s="152"/>
      <c r="N18" s="154" t="str">
        <f t="shared" si="3"/>
        <v/>
      </c>
      <c r="O18" s="154"/>
      <c r="P18" s="152"/>
      <c r="Q18" s="154" t="str">
        <f t="shared" si="4"/>
        <v/>
      </c>
      <c r="R18" s="154"/>
      <c r="S18" s="154"/>
      <c r="T18" s="154" t="str">
        <f t="shared" si="0"/>
        <v/>
      </c>
      <c r="U18" s="153"/>
    </row>
    <row r="19" spans="1:24" s="7" customFormat="1" ht="18" customHeight="1">
      <c r="A19" s="333"/>
      <c r="B19" s="335"/>
      <c r="C19" s="227" t="str">
        <f>C12</f>
        <v>&lt;改修工事&gt;</v>
      </c>
      <c r="D19" s="152"/>
      <c r="E19" s="265" t="str">
        <f t="shared" si="1"/>
        <v/>
      </c>
      <c r="F19" s="153"/>
      <c r="G19" s="270"/>
      <c r="H19" s="267" t="str">
        <f t="shared" si="2"/>
        <v/>
      </c>
      <c r="I19" s="267"/>
      <c r="J19" s="337"/>
      <c r="K19" s="337"/>
      <c r="L19" s="376"/>
      <c r="M19" s="156"/>
      <c r="N19" s="154" t="str">
        <f t="shared" si="3"/>
        <v/>
      </c>
      <c r="O19" s="154"/>
      <c r="P19" s="156"/>
      <c r="Q19" s="154" t="str">
        <f t="shared" si="4"/>
        <v/>
      </c>
      <c r="R19" s="154"/>
      <c r="S19" s="154"/>
      <c r="T19" s="154" t="str">
        <f t="shared" si="0"/>
        <v/>
      </c>
      <c r="U19" s="153"/>
    </row>
    <row r="20" spans="1:24" s="7" customFormat="1" ht="18" customHeight="1">
      <c r="A20" s="333"/>
      <c r="B20" s="335"/>
      <c r="C20" s="227" t="str">
        <f>IF(C13="","",C13)</f>
        <v>　（新築）</v>
      </c>
      <c r="D20" s="152"/>
      <c r="E20" s="265" t="str">
        <f t="shared" si="1"/>
        <v/>
      </c>
      <c r="F20" s="153"/>
      <c r="G20" s="270"/>
      <c r="H20" s="267" t="str">
        <f t="shared" si="2"/>
        <v/>
      </c>
      <c r="I20" s="267"/>
      <c r="J20" s="337"/>
      <c r="K20" s="337"/>
      <c r="L20" s="376"/>
      <c r="M20" s="156"/>
      <c r="N20" s="154" t="str">
        <f t="shared" si="3"/>
        <v/>
      </c>
      <c r="O20" s="154"/>
      <c r="P20" s="156"/>
      <c r="Q20" s="154" t="str">
        <f t="shared" si="4"/>
        <v/>
      </c>
      <c r="R20" s="154"/>
      <c r="S20" s="154"/>
      <c r="T20" s="154" t="str">
        <f t="shared" si="0"/>
        <v/>
      </c>
      <c r="U20" s="153"/>
    </row>
    <row r="21" spans="1:24" s="7" customFormat="1" ht="18" customHeight="1">
      <c r="A21" s="333"/>
      <c r="B21" s="335"/>
      <c r="C21" s="227" t="s">
        <v>51</v>
      </c>
      <c r="D21" s="152"/>
      <c r="E21" s="265" t="str">
        <f t="shared" si="1"/>
        <v/>
      </c>
      <c r="F21" s="153"/>
      <c r="G21" s="270"/>
      <c r="H21" s="267" t="str">
        <f t="shared" si="2"/>
        <v/>
      </c>
      <c r="I21" s="267"/>
      <c r="J21" s="337"/>
      <c r="K21" s="337"/>
      <c r="L21" s="376"/>
      <c r="M21" s="156"/>
      <c r="N21" s="154" t="str">
        <f t="shared" si="3"/>
        <v/>
      </c>
      <c r="O21" s="154"/>
      <c r="P21" s="156"/>
      <c r="Q21" s="154" t="str">
        <f t="shared" si="4"/>
        <v/>
      </c>
      <c r="R21" s="154"/>
      <c r="S21" s="154"/>
      <c r="T21" s="154" t="str">
        <f t="shared" si="0"/>
        <v/>
      </c>
      <c r="U21" s="153"/>
    </row>
    <row r="22" spans="1:24" s="7" customFormat="1" ht="18" customHeight="1">
      <c r="A22" s="333"/>
      <c r="B22" s="335"/>
      <c r="C22" s="195" t="s">
        <v>412</v>
      </c>
      <c r="D22" s="150"/>
      <c r="E22" s="265" t="str">
        <f t="shared" si="1"/>
        <v/>
      </c>
      <c r="F22" s="221">
        <v>500000</v>
      </c>
      <c r="G22" s="270"/>
      <c r="H22" s="267" t="str">
        <f t="shared" si="2"/>
        <v/>
      </c>
      <c r="I22" s="267"/>
      <c r="J22" s="337"/>
      <c r="K22" s="337"/>
      <c r="L22" s="376"/>
      <c r="M22" s="157"/>
      <c r="N22" s="154" t="str">
        <f t="shared" si="3"/>
        <v/>
      </c>
      <c r="O22" s="155"/>
      <c r="P22" s="157"/>
      <c r="Q22" s="154" t="str">
        <f t="shared" si="4"/>
        <v/>
      </c>
      <c r="R22" s="155"/>
      <c r="S22" s="155"/>
      <c r="T22" s="154" t="str">
        <f t="shared" si="0"/>
        <v/>
      </c>
      <c r="U22" s="149"/>
    </row>
    <row r="23" spans="1:24" s="7" customFormat="1" ht="18" customHeight="1">
      <c r="A23" s="333"/>
      <c r="B23" s="335"/>
      <c r="C23" s="127"/>
      <c r="D23" s="150"/>
      <c r="E23" s="265" t="str">
        <f t="shared" si="1"/>
        <v/>
      </c>
      <c r="F23" s="149"/>
      <c r="G23" s="270"/>
      <c r="H23" s="267" t="str">
        <f t="shared" si="2"/>
        <v/>
      </c>
      <c r="I23" s="267"/>
      <c r="J23" s="337"/>
      <c r="K23" s="337"/>
      <c r="L23" s="376"/>
      <c r="M23" s="157"/>
      <c r="N23" s="154" t="str">
        <f t="shared" si="3"/>
        <v/>
      </c>
      <c r="O23" s="155"/>
      <c r="P23" s="157"/>
      <c r="Q23" s="154" t="str">
        <f t="shared" si="4"/>
        <v/>
      </c>
      <c r="R23" s="155"/>
      <c r="S23" s="155"/>
      <c r="T23" s="154" t="str">
        <f t="shared" si="0"/>
        <v/>
      </c>
      <c r="U23" s="149"/>
    </row>
    <row r="24" spans="1:24" s="7" customFormat="1" ht="18" customHeight="1">
      <c r="A24" s="333"/>
      <c r="B24" s="335"/>
      <c r="C24" s="127"/>
      <c r="D24" s="150"/>
      <c r="E24" s="265" t="str">
        <f t="shared" si="1"/>
        <v/>
      </c>
      <c r="F24" s="158"/>
      <c r="G24" s="270"/>
      <c r="H24" s="267" t="str">
        <f t="shared" si="2"/>
        <v/>
      </c>
      <c r="I24" s="267"/>
      <c r="J24" s="337"/>
      <c r="K24" s="337"/>
      <c r="L24" s="376"/>
      <c r="M24" s="157"/>
      <c r="N24" s="154" t="str">
        <f t="shared" si="3"/>
        <v/>
      </c>
      <c r="O24" s="155"/>
      <c r="P24" s="157"/>
      <c r="Q24" s="154" t="str">
        <f t="shared" si="4"/>
        <v/>
      </c>
      <c r="R24" s="155"/>
      <c r="S24" s="155"/>
      <c r="T24" s="154" t="str">
        <f t="shared" si="0"/>
        <v/>
      </c>
      <c r="U24" s="149"/>
    </row>
    <row r="25" spans="1:24" s="7" customFormat="1" ht="18" customHeight="1">
      <c r="A25" s="333"/>
      <c r="B25" s="335"/>
      <c r="C25" s="127"/>
      <c r="D25" s="150"/>
      <c r="E25" s="265" t="str">
        <f t="shared" si="1"/>
        <v/>
      </c>
      <c r="F25" s="158"/>
      <c r="G25" s="270"/>
      <c r="H25" s="267" t="str">
        <f t="shared" si="2"/>
        <v/>
      </c>
      <c r="I25" s="267"/>
      <c r="J25" s="337"/>
      <c r="K25" s="337"/>
      <c r="L25" s="376"/>
      <c r="M25" s="157"/>
      <c r="N25" s="154" t="str">
        <f t="shared" si="3"/>
        <v/>
      </c>
      <c r="O25" s="155"/>
      <c r="P25" s="157"/>
      <c r="Q25" s="154" t="str">
        <f t="shared" si="4"/>
        <v/>
      </c>
      <c r="R25" s="155"/>
      <c r="S25" s="155"/>
      <c r="T25" s="154" t="str">
        <f t="shared" si="0"/>
        <v/>
      </c>
      <c r="U25" s="149"/>
    </row>
    <row r="26" spans="1:24" s="7" customFormat="1" ht="18" customHeight="1">
      <c r="A26" s="333"/>
      <c r="B26" s="335"/>
      <c r="C26" s="127"/>
      <c r="D26" s="150"/>
      <c r="E26" s="265" t="str">
        <f t="shared" si="1"/>
        <v/>
      </c>
      <c r="F26" s="158"/>
      <c r="G26" s="270"/>
      <c r="H26" s="267" t="str">
        <f t="shared" si="2"/>
        <v/>
      </c>
      <c r="I26" s="267"/>
      <c r="J26" s="337"/>
      <c r="K26" s="337"/>
      <c r="L26" s="376"/>
      <c r="M26" s="157"/>
      <c r="N26" s="154" t="str">
        <f t="shared" si="3"/>
        <v/>
      </c>
      <c r="O26" s="155"/>
      <c r="P26" s="157"/>
      <c r="Q26" s="154" t="str">
        <f t="shared" si="4"/>
        <v/>
      </c>
      <c r="R26" s="155"/>
      <c r="S26" s="155"/>
      <c r="T26" s="154" t="str">
        <f t="shared" si="0"/>
        <v/>
      </c>
      <c r="U26" s="149"/>
    </row>
    <row r="27" spans="1:24" s="7" customFormat="1" ht="18" customHeight="1">
      <c r="A27" s="333"/>
      <c r="B27" s="335"/>
      <c r="C27" s="127"/>
      <c r="D27" s="150"/>
      <c r="E27" s="267" t="str">
        <f t="shared" si="1"/>
        <v/>
      </c>
      <c r="F27" s="158"/>
      <c r="G27" s="270"/>
      <c r="H27" s="267" t="str">
        <f t="shared" si="2"/>
        <v/>
      </c>
      <c r="I27" s="267"/>
      <c r="J27" s="338"/>
      <c r="K27" s="338"/>
      <c r="L27" s="377"/>
      <c r="M27" s="157"/>
      <c r="N27" s="154" t="str">
        <f t="shared" si="3"/>
        <v/>
      </c>
      <c r="O27" s="155"/>
      <c r="P27" s="157"/>
      <c r="Q27" s="154" t="str">
        <f t="shared" si="4"/>
        <v/>
      </c>
      <c r="R27" s="155"/>
      <c r="S27" s="155"/>
      <c r="T27" s="154" t="str">
        <f t="shared" si="0"/>
        <v/>
      </c>
      <c r="U27" s="149"/>
    </row>
    <row r="28" spans="1:24" s="7" customFormat="1" ht="18" customHeight="1">
      <c r="A28" s="333"/>
      <c r="B28" s="335"/>
      <c r="C28" s="226" t="s">
        <v>55</v>
      </c>
      <c r="D28" s="295">
        <f>SUM(D13,D15,D16,D17,D22,D23,D24,D25,D26,D27)</f>
        <v>33</v>
      </c>
      <c r="E28" s="272">
        <f t="shared" si="1"/>
        <v>136363.63636363635</v>
      </c>
      <c r="F28" s="160">
        <f>IF(SUM(F12:F27)=0,"",SUM(F12:F27))</f>
        <v>4500000</v>
      </c>
      <c r="G28" s="271"/>
      <c r="H28" s="272" t="str">
        <f t="shared" si="2"/>
        <v/>
      </c>
      <c r="I28" s="272" t="str">
        <f>IF(SUM(I12:I27)=0,"",SUM(I12:I27))</f>
        <v/>
      </c>
      <c r="J28" s="273"/>
      <c r="K28" s="273" t="str">
        <f t="shared" ref="K28:K47" si="5">IF(J28="","",L28/J28)</f>
        <v/>
      </c>
      <c r="L28" s="274" t="str">
        <f>IF(SUM(L12:L27)=0,"",SUM(L12:L27))</f>
        <v/>
      </c>
      <c r="M28" s="161"/>
      <c r="N28" s="159" t="str">
        <f t="shared" si="3"/>
        <v/>
      </c>
      <c r="O28" s="159" t="str">
        <f>IF(SUM(O12:O27)=0,"",SUM(O12:O27))</f>
        <v/>
      </c>
      <c r="P28" s="161"/>
      <c r="Q28" s="159" t="str">
        <f t="shared" si="4"/>
        <v/>
      </c>
      <c r="R28" s="159" t="str">
        <f>IF(SUM(R12:R27)=0,"",SUM(R12:R27))</f>
        <v/>
      </c>
      <c r="S28" s="162"/>
      <c r="T28" s="159" t="str">
        <f t="shared" si="0"/>
        <v/>
      </c>
      <c r="U28" s="160" t="str">
        <f>IF(SUM(U12:U27)=0,"",SUM(U12:U27))</f>
        <v/>
      </c>
    </row>
    <row r="29" spans="1:24" s="7" customFormat="1" ht="18" customHeight="1">
      <c r="A29" s="333"/>
      <c r="B29" s="335" t="s">
        <v>45</v>
      </c>
      <c r="C29" s="129"/>
      <c r="D29" s="163"/>
      <c r="E29" s="276" t="str">
        <f t="shared" si="1"/>
        <v/>
      </c>
      <c r="F29" s="165"/>
      <c r="G29" s="275"/>
      <c r="H29" s="276" t="str">
        <f t="shared" si="2"/>
        <v/>
      </c>
      <c r="I29" s="276"/>
      <c r="J29" s="339"/>
      <c r="K29" s="339"/>
      <c r="L29" s="349"/>
      <c r="M29" s="163"/>
      <c r="N29" s="164" t="str">
        <f t="shared" si="3"/>
        <v/>
      </c>
      <c r="O29" s="166"/>
      <c r="P29" s="163"/>
      <c r="Q29" s="164" t="str">
        <f t="shared" si="4"/>
        <v/>
      </c>
      <c r="R29" s="166"/>
      <c r="S29" s="166"/>
      <c r="T29" s="164" t="str">
        <f t="shared" si="0"/>
        <v/>
      </c>
      <c r="U29" s="165"/>
    </row>
    <row r="30" spans="1:24" s="7" customFormat="1" ht="18" customHeight="1">
      <c r="A30" s="333"/>
      <c r="B30" s="335"/>
      <c r="C30" s="130"/>
      <c r="D30" s="167"/>
      <c r="E30" s="245" t="str">
        <f t="shared" si="1"/>
        <v/>
      </c>
      <c r="F30" s="169"/>
      <c r="G30" s="277"/>
      <c r="H30" s="245" t="str">
        <f t="shared" si="2"/>
        <v/>
      </c>
      <c r="I30" s="245"/>
      <c r="J30" s="340"/>
      <c r="K30" s="340"/>
      <c r="L30" s="308"/>
      <c r="M30" s="167"/>
      <c r="N30" s="168" t="str">
        <f t="shared" si="3"/>
        <v/>
      </c>
      <c r="O30" s="170"/>
      <c r="P30" s="167"/>
      <c r="Q30" s="168" t="str">
        <f t="shared" si="4"/>
        <v/>
      </c>
      <c r="R30" s="170"/>
      <c r="S30" s="170"/>
      <c r="T30" s="168" t="str">
        <f t="shared" si="0"/>
        <v/>
      </c>
      <c r="U30" s="169"/>
    </row>
    <row r="31" spans="1:24" s="7" customFormat="1" ht="18" customHeight="1">
      <c r="A31" s="333"/>
      <c r="B31" s="335"/>
      <c r="C31" s="130"/>
      <c r="D31" s="167"/>
      <c r="E31" s="245" t="str">
        <f t="shared" si="1"/>
        <v/>
      </c>
      <c r="F31" s="169"/>
      <c r="G31" s="277"/>
      <c r="H31" s="245" t="str">
        <f t="shared" si="2"/>
        <v/>
      </c>
      <c r="I31" s="245"/>
      <c r="J31" s="340"/>
      <c r="K31" s="340"/>
      <c r="L31" s="308"/>
      <c r="M31" s="167"/>
      <c r="N31" s="168" t="str">
        <f t="shared" si="3"/>
        <v/>
      </c>
      <c r="O31" s="170"/>
      <c r="P31" s="167"/>
      <c r="Q31" s="168" t="str">
        <f t="shared" si="4"/>
        <v/>
      </c>
      <c r="R31" s="170"/>
      <c r="S31" s="170"/>
      <c r="T31" s="168" t="str">
        <f t="shared" si="0"/>
        <v/>
      </c>
      <c r="U31" s="169"/>
    </row>
    <row r="32" spans="1:24" s="7" customFormat="1" ht="18" customHeight="1">
      <c r="A32" s="333"/>
      <c r="B32" s="335"/>
      <c r="C32" s="130"/>
      <c r="D32" s="167"/>
      <c r="E32" s="245" t="str">
        <f t="shared" si="1"/>
        <v/>
      </c>
      <c r="F32" s="169"/>
      <c r="G32" s="277"/>
      <c r="H32" s="245" t="str">
        <f t="shared" si="2"/>
        <v/>
      </c>
      <c r="I32" s="245"/>
      <c r="J32" s="340"/>
      <c r="K32" s="340"/>
      <c r="L32" s="308"/>
      <c r="M32" s="167"/>
      <c r="N32" s="168" t="str">
        <f t="shared" si="3"/>
        <v/>
      </c>
      <c r="O32" s="170"/>
      <c r="P32" s="167"/>
      <c r="Q32" s="168" t="str">
        <f t="shared" si="4"/>
        <v/>
      </c>
      <c r="R32" s="170"/>
      <c r="S32" s="170"/>
      <c r="T32" s="168" t="str">
        <f t="shared" si="0"/>
        <v/>
      </c>
      <c r="U32" s="169"/>
      <c r="V32" s="342" t="s">
        <v>82</v>
      </c>
      <c r="W32" s="343"/>
      <c r="X32" s="343"/>
    </row>
    <row r="33" spans="1:24" s="7" customFormat="1" ht="18" customHeight="1">
      <c r="A33" s="333"/>
      <c r="B33" s="335"/>
      <c r="C33" s="131"/>
      <c r="D33" s="171"/>
      <c r="E33" s="247" t="str">
        <f t="shared" si="1"/>
        <v/>
      </c>
      <c r="F33" s="173"/>
      <c r="G33" s="278"/>
      <c r="H33" s="247" t="str">
        <f t="shared" si="2"/>
        <v/>
      </c>
      <c r="I33" s="247"/>
      <c r="J33" s="341"/>
      <c r="K33" s="341"/>
      <c r="L33" s="309"/>
      <c r="M33" s="171"/>
      <c r="N33" s="172" t="str">
        <f t="shared" si="3"/>
        <v/>
      </c>
      <c r="O33" s="174"/>
      <c r="P33" s="171"/>
      <c r="Q33" s="172" t="str">
        <f t="shared" si="4"/>
        <v/>
      </c>
      <c r="R33" s="174"/>
      <c r="S33" s="174"/>
      <c r="T33" s="172" t="str">
        <f t="shared" si="0"/>
        <v/>
      </c>
      <c r="U33" s="173"/>
      <c r="V33" s="342"/>
      <c r="W33" s="343"/>
      <c r="X33" s="343"/>
    </row>
    <row r="34" spans="1:24" s="7" customFormat="1" ht="18" customHeight="1">
      <c r="A34" s="333"/>
      <c r="B34" s="335"/>
      <c r="C34" s="228" t="s">
        <v>55</v>
      </c>
      <c r="D34" s="294">
        <f>SUM(D29,D30,D31,D32,D33)</f>
        <v>0</v>
      </c>
      <c r="E34" s="272" t="e">
        <f t="shared" si="1"/>
        <v>#VALUE!</v>
      </c>
      <c r="F34" s="160" t="str">
        <f>IF(SUM(F29:F33)=0,"",(SUM(F29:F33)))</f>
        <v/>
      </c>
      <c r="G34" s="271"/>
      <c r="H34" s="272" t="str">
        <f t="shared" si="2"/>
        <v/>
      </c>
      <c r="I34" s="272" t="str">
        <f>IF(SUM(I29:I33)=0,"",(SUM(I29:I33)))</f>
        <v/>
      </c>
      <c r="J34" s="273"/>
      <c r="K34" s="273" t="str">
        <f t="shared" si="5"/>
        <v/>
      </c>
      <c r="L34" s="274" t="str">
        <f>IF(SUM(L29:L33)=0,"",(SUM(L29:L33)))</f>
        <v/>
      </c>
      <c r="M34" s="161"/>
      <c r="N34" s="159" t="str">
        <f t="shared" si="3"/>
        <v/>
      </c>
      <c r="O34" s="159" t="str">
        <f>IF(SUM(O29:O33)=0,"",(SUM(O29:O33)))</f>
        <v/>
      </c>
      <c r="P34" s="161"/>
      <c r="Q34" s="159" t="str">
        <f t="shared" si="4"/>
        <v/>
      </c>
      <c r="R34" s="159" t="str">
        <f>IF(SUM(R29:R33)=0,"",(SUM(R29:R33)))</f>
        <v/>
      </c>
      <c r="S34" s="162"/>
      <c r="T34" s="159" t="str">
        <f t="shared" si="0"/>
        <v/>
      </c>
      <c r="U34" s="160" t="str">
        <f>IF(SUM(U29:U33)=0,"",(SUM(U29:U33)))</f>
        <v/>
      </c>
    </row>
    <row r="35" spans="1:24" s="7" customFormat="1" ht="18" customHeight="1">
      <c r="A35" s="333"/>
      <c r="B35" s="317" t="s">
        <v>53</v>
      </c>
      <c r="C35" s="318"/>
      <c r="D35" s="294">
        <f>SUM(D34,D28)</f>
        <v>33</v>
      </c>
      <c r="E35" s="272">
        <f t="shared" si="1"/>
        <v>136363.63636363635</v>
      </c>
      <c r="F35" s="160">
        <f>IF(F28="","",IF(F34="",F28,F28+F34))</f>
        <v>4500000</v>
      </c>
      <c r="G35" s="271"/>
      <c r="H35" s="272" t="str">
        <f t="shared" si="2"/>
        <v/>
      </c>
      <c r="I35" s="272" t="str">
        <f>IF(I28="","",IF(I34="",I28,I28+I34))</f>
        <v/>
      </c>
      <c r="J35" s="273"/>
      <c r="K35" s="273" t="str">
        <f t="shared" si="5"/>
        <v/>
      </c>
      <c r="L35" s="274" t="str">
        <f>IF(L28="","",IF(L34="",L28,L28+L34))</f>
        <v/>
      </c>
      <c r="M35" s="161"/>
      <c r="N35" s="159" t="str">
        <f t="shared" si="3"/>
        <v/>
      </c>
      <c r="O35" s="159" t="str">
        <f>IF(O28="","",IF(O34="",O28,O28+O34))</f>
        <v/>
      </c>
      <c r="P35" s="161"/>
      <c r="Q35" s="159" t="str">
        <f t="shared" si="4"/>
        <v/>
      </c>
      <c r="R35" s="159" t="str">
        <f>IF(R28="","",IF(R34="",R28,R28+R34))</f>
        <v/>
      </c>
      <c r="S35" s="162"/>
      <c r="T35" s="159" t="str">
        <f t="shared" si="0"/>
        <v/>
      </c>
      <c r="U35" s="160" t="str">
        <f>IF(U28="","",IF(U34="",U28,U28+U34))</f>
        <v/>
      </c>
    </row>
    <row r="36" spans="1:24" s="7" customFormat="1" ht="18" customHeight="1">
      <c r="A36" s="333" t="s">
        <v>43</v>
      </c>
      <c r="B36" s="345" t="str">
        <f>C12</f>
        <v>&lt;改修工事&gt;</v>
      </c>
      <c r="C36" s="346"/>
      <c r="D36" s="175"/>
      <c r="E36" s="276" t="str">
        <f t="shared" si="1"/>
        <v/>
      </c>
      <c r="F36" s="176"/>
      <c r="G36" s="275"/>
      <c r="H36" s="276" t="str">
        <f t="shared" si="2"/>
        <v/>
      </c>
      <c r="I36" s="276"/>
      <c r="J36" s="339"/>
      <c r="K36" s="339"/>
      <c r="L36" s="349"/>
      <c r="M36" s="175"/>
      <c r="N36" s="164" t="str">
        <f t="shared" si="3"/>
        <v/>
      </c>
      <c r="O36" s="164"/>
      <c r="P36" s="175"/>
      <c r="Q36" s="164" t="str">
        <f t="shared" si="4"/>
        <v/>
      </c>
      <c r="R36" s="164"/>
      <c r="S36" s="164"/>
      <c r="T36" s="164" t="str">
        <f t="shared" si="0"/>
        <v/>
      </c>
      <c r="U36" s="176"/>
    </row>
    <row r="37" spans="1:24" s="7" customFormat="1" ht="18" customHeight="1">
      <c r="A37" s="333"/>
      <c r="B37" s="345" t="str">
        <f>C20</f>
        <v>　（新築）</v>
      </c>
      <c r="C37" s="346"/>
      <c r="D37" s="177"/>
      <c r="E37" s="245" t="str">
        <f t="shared" si="1"/>
        <v/>
      </c>
      <c r="F37" s="178"/>
      <c r="G37" s="277"/>
      <c r="H37" s="245" t="str">
        <f t="shared" si="2"/>
        <v/>
      </c>
      <c r="I37" s="245"/>
      <c r="J37" s="340"/>
      <c r="K37" s="340"/>
      <c r="L37" s="308"/>
      <c r="M37" s="177"/>
      <c r="N37" s="168" t="str">
        <f t="shared" si="3"/>
        <v/>
      </c>
      <c r="O37" s="168"/>
      <c r="P37" s="177"/>
      <c r="Q37" s="168" t="str">
        <f t="shared" si="4"/>
        <v/>
      </c>
      <c r="R37" s="168"/>
      <c r="S37" s="168"/>
      <c r="T37" s="168" t="str">
        <f t="shared" si="0"/>
        <v/>
      </c>
      <c r="U37" s="178"/>
    </row>
    <row r="38" spans="1:24" s="7" customFormat="1" ht="18" customHeight="1">
      <c r="A38" s="333"/>
      <c r="B38" s="12" t="s">
        <v>48</v>
      </c>
      <c r="C38" s="127"/>
      <c r="D38" s="167"/>
      <c r="E38" s="245" t="str">
        <f t="shared" si="1"/>
        <v/>
      </c>
      <c r="F38" s="169"/>
      <c r="G38" s="277"/>
      <c r="H38" s="245" t="str">
        <f t="shared" si="2"/>
        <v/>
      </c>
      <c r="I38" s="245"/>
      <c r="J38" s="340"/>
      <c r="K38" s="340"/>
      <c r="L38" s="308"/>
      <c r="M38" s="167"/>
      <c r="N38" s="168" t="str">
        <f t="shared" si="3"/>
        <v/>
      </c>
      <c r="O38" s="170"/>
      <c r="P38" s="167"/>
      <c r="Q38" s="168" t="str">
        <f t="shared" si="4"/>
        <v/>
      </c>
      <c r="R38" s="170"/>
      <c r="S38" s="170"/>
      <c r="T38" s="168" t="str">
        <f t="shared" si="0"/>
        <v/>
      </c>
      <c r="U38" s="169"/>
    </row>
    <row r="39" spans="1:24" s="7" customFormat="1" ht="18" customHeight="1">
      <c r="A39" s="333"/>
      <c r="B39" s="12" t="s">
        <v>48</v>
      </c>
      <c r="C39" s="127"/>
      <c r="D39" s="167"/>
      <c r="E39" s="245" t="str">
        <f t="shared" si="1"/>
        <v/>
      </c>
      <c r="F39" s="169"/>
      <c r="G39" s="277"/>
      <c r="H39" s="245" t="str">
        <f t="shared" si="2"/>
        <v/>
      </c>
      <c r="I39" s="245"/>
      <c r="J39" s="340"/>
      <c r="K39" s="340"/>
      <c r="L39" s="308"/>
      <c r="M39" s="167"/>
      <c r="N39" s="168" t="str">
        <f t="shared" si="3"/>
        <v/>
      </c>
      <c r="O39" s="170"/>
      <c r="P39" s="167"/>
      <c r="Q39" s="168" t="str">
        <f t="shared" si="4"/>
        <v/>
      </c>
      <c r="R39" s="170"/>
      <c r="S39" s="170"/>
      <c r="T39" s="168" t="str">
        <f t="shared" si="0"/>
        <v/>
      </c>
      <c r="U39" s="169"/>
    </row>
    <row r="40" spans="1:24" s="7" customFormat="1" ht="18" customHeight="1">
      <c r="A40" s="333"/>
      <c r="B40" s="13" t="s">
        <v>47</v>
      </c>
      <c r="C40" s="127"/>
      <c r="D40" s="167"/>
      <c r="E40" s="245" t="str">
        <f t="shared" si="1"/>
        <v/>
      </c>
      <c r="F40" s="169"/>
      <c r="G40" s="277"/>
      <c r="H40" s="245" t="str">
        <f t="shared" si="2"/>
        <v/>
      </c>
      <c r="I40" s="245"/>
      <c r="J40" s="340"/>
      <c r="K40" s="340"/>
      <c r="L40" s="308"/>
      <c r="M40" s="167"/>
      <c r="N40" s="168" t="str">
        <f t="shared" si="3"/>
        <v/>
      </c>
      <c r="O40" s="170"/>
      <c r="P40" s="167"/>
      <c r="Q40" s="168" t="str">
        <f t="shared" si="4"/>
        <v/>
      </c>
      <c r="R40" s="170"/>
      <c r="S40" s="170"/>
      <c r="T40" s="168" t="str">
        <f t="shared" si="0"/>
        <v/>
      </c>
      <c r="U40" s="169"/>
    </row>
    <row r="41" spans="1:24" s="7" customFormat="1" ht="18" customHeight="1">
      <c r="A41" s="333"/>
      <c r="B41" s="345" t="s">
        <v>52</v>
      </c>
      <c r="C41" s="346"/>
      <c r="D41" s="177"/>
      <c r="E41" s="245" t="str">
        <f t="shared" si="1"/>
        <v/>
      </c>
      <c r="F41" s="178"/>
      <c r="G41" s="277"/>
      <c r="H41" s="245" t="str">
        <f t="shared" si="2"/>
        <v/>
      </c>
      <c r="I41" s="245"/>
      <c r="J41" s="340"/>
      <c r="K41" s="340"/>
      <c r="L41" s="308"/>
      <c r="M41" s="177"/>
      <c r="N41" s="168" t="str">
        <f t="shared" si="3"/>
        <v/>
      </c>
      <c r="O41" s="168"/>
      <c r="P41" s="177"/>
      <c r="Q41" s="168" t="str">
        <f t="shared" si="4"/>
        <v/>
      </c>
      <c r="R41" s="168"/>
      <c r="S41" s="168"/>
      <c r="T41" s="168" t="str">
        <f t="shared" si="0"/>
        <v/>
      </c>
      <c r="U41" s="178"/>
    </row>
    <row r="42" spans="1:24" s="7" customFormat="1" ht="18" customHeight="1">
      <c r="A42" s="333"/>
      <c r="B42" s="345" t="str">
        <f>C20</f>
        <v>　（新築）</v>
      </c>
      <c r="C42" s="346"/>
      <c r="D42" s="177"/>
      <c r="E42" s="245" t="str">
        <f t="shared" si="1"/>
        <v/>
      </c>
      <c r="F42" s="178"/>
      <c r="G42" s="277"/>
      <c r="H42" s="245" t="str">
        <f t="shared" si="2"/>
        <v/>
      </c>
      <c r="I42" s="245"/>
      <c r="J42" s="340"/>
      <c r="K42" s="340"/>
      <c r="L42" s="308"/>
      <c r="M42" s="177"/>
      <c r="N42" s="168" t="str">
        <f t="shared" si="3"/>
        <v/>
      </c>
      <c r="O42" s="168"/>
      <c r="P42" s="177"/>
      <c r="Q42" s="168" t="str">
        <f t="shared" si="4"/>
        <v/>
      </c>
      <c r="R42" s="168"/>
      <c r="S42" s="168"/>
      <c r="T42" s="168" t="str">
        <f t="shared" si="0"/>
        <v/>
      </c>
      <c r="U42" s="178"/>
    </row>
    <row r="43" spans="1:24" s="7" customFormat="1" ht="18" customHeight="1">
      <c r="A43" s="333"/>
      <c r="B43" s="13" t="s">
        <v>47</v>
      </c>
      <c r="C43" s="127"/>
      <c r="D43" s="167"/>
      <c r="E43" s="245" t="str">
        <f t="shared" si="1"/>
        <v/>
      </c>
      <c r="F43" s="169"/>
      <c r="G43" s="277"/>
      <c r="H43" s="245" t="str">
        <f t="shared" si="2"/>
        <v/>
      </c>
      <c r="I43" s="245"/>
      <c r="J43" s="340"/>
      <c r="K43" s="340"/>
      <c r="L43" s="308"/>
      <c r="M43" s="167"/>
      <c r="N43" s="168" t="str">
        <f t="shared" si="3"/>
        <v/>
      </c>
      <c r="O43" s="170"/>
      <c r="P43" s="167"/>
      <c r="Q43" s="168" t="str">
        <f t="shared" si="4"/>
        <v/>
      </c>
      <c r="R43" s="170"/>
      <c r="S43" s="170"/>
      <c r="T43" s="168" t="str">
        <f t="shared" si="0"/>
        <v/>
      </c>
      <c r="U43" s="169"/>
    </row>
    <row r="44" spans="1:24" s="7" customFormat="1" ht="18" customHeight="1">
      <c r="A44" s="333"/>
      <c r="B44" s="12" t="s">
        <v>47</v>
      </c>
      <c r="C44" s="127"/>
      <c r="D44" s="167"/>
      <c r="E44" s="245" t="str">
        <f t="shared" si="1"/>
        <v/>
      </c>
      <c r="F44" s="169"/>
      <c r="G44" s="277"/>
      <c r="H44" s="245" t="str">
        <f t="shared" si="2"/>
        <v/>
      </c>
      <c r="I44" s="245"/>
      <c r="J44" s="340"/>
      <c r="K44" s="340"/>
      <c r="L44" s="308"/>
      <c r="M44" s="167"/>
      <c r="N44" s="168" t="str">
        <f t="shared" si="3"/>
        <v/>
      </c>
      <c r="O44" s="170"/>
      <c r="P44" s="167"/>
      <c r="Q44" s="168" t="str">
        <f t="shared" si="4"/>
        <v/>
      </c>
      <c r="R44" s="170"/>
      <c r="S44" s="170"/>
      <c r="T44" s="168" t="str">
        <f t="shared" si="0"/>
        <v/>
      </c>
      <c r="U44" s="169"/>
    </row>
    <row r="45" spans="1:24" s="7" customFormat="1" ht="18" customHeight="1">
      <c r="A45" s="333"/>
      <c r="B45" s="14" t="s">
        <v>48</v>
      </c>
      <c r="C45" s="132"/>
      <c r="D45" s="171"/>
      <c r="E45" s="247" t="str">
        <f t="shared" si="1"/>
        <v/>
      </c>
      <c r="F45" s="173"/>
      <c r="G45" s="278"/>
      <c r="H45" s="247" t="str">
        <f t="shared" si="2"/>
        <v/>
      </c>
      <c r="I45" s="247"/>
      <c r="J45" s="341"/>
      <c r="K45" s="341"/>
      <c r="L45" s="309"/>
      <c r="M45" s="171"/>
      <c r="N45" s="172" t="str">
        <f t="shared" si="3"/>
        <v/>
      </c>
      <c r="O45" s="174"/>
      <c r="P45" s="171"/>
      <c r="Q45" s="172" t="str">
        <f t="shared" si="4"/>
        <v/>
      </c>
      <c r="R45" s="174"/>
      <c r="S45" s="174"/>
      <c r="T45" s="172" t="str">
        <f t="shared" si="0"/>
        <v/>
      </c>
      <c r="U45" s="173"/>
    </row>
    <row r="46" spans="1:24" s="7" customFormat="1" ht="18" customHeight="1">
      <c r="A46" s="344"/>
      <c r="B46" s="347" t="s">
        <v>56</v>
      </c>
      <c r="C46" s="348"/>
      <c r="D46" s="293">
        <f>SUM(D38,D39,D40,D43,D44,D45)</f>
        <v>0</v>
      </c>
      <c r="E46" s="272" t="e">
        <f t="shared" si="1"/>
        <v>#VALUE!</v>
      </c>
      <c r="F46" s="160" t="str">
        <f>IF(SUM(F36:F45)=0,"",(SUM(F36:F45)))</f>
        <v/>
      </c>
      <c r="G46" s="271"/>
      <c r="H46" s="272" t="str">
        <f t="shared" si="2"/>
        <v/>
      </c>
      <c r="I46" s="272" t="str">
        <f>IF(SUM(I36:I45)=0,"",(SUM(I36:I45)))</f>
        <v/>
      </c>
      <c r="J46" s="273"/>
      <c r="K46" s="273" t="str">
        <f t="shared" si="5"/>
        <v/>
      </c>
      <c r="L46" s="274" t="str">
        <f>IF(SUM(L36:L45)=0,"",(SUM(L36:L45)))</f>
        <v/>
      </c>
      <c r="M46" s="161"/>
      <c r="N46" s="159" t="str">
        <f t="shared" si="3"/>
        <v/>
      </c>
      <c r="O46" s="159" t="str">
        <f>IF(SUM(O36:O45)=0,"",(SUM(O36:O45)))</f>
        <v/>
      </c>
      <c r="P46" s="161"/>
      <c r="Q46" s="159" t="str">
        <f t="shared" si="4"/>
        <v/>
      </c>
      <c r="R46" s="159" t="str">
        <f>IF(SUM(R36:R45)=0,"",(SUM(R36:R45)))</f>
        <v/>
      </c>
      <c r="S46" s="162"/>
      <c r="T46" s="159" t="str">
        <f t="shared" si="0"/>
        <v/>
      </c>
      <c r="U46" s="160" t="str">
        <f>IF(SUM(U36:U45)=0,"",(SUM(U36:U45)))</f>
        <v/>
      </c>
    </row>
    <row r="47" spans="1:24" s="7" customFormat="1" ht="18" customHeight="1" thickBot="1">
      <c r="A47" s="314" t="s">
        <v>57</v>
      </c>
      <c r="B47" s="319"/>
      <c r="C47" s="320"/>
      <c r="D47" s="296">
        <f>SUM(D35,D46)</f>
        <v>33</v>
      </c>
      <c r="E47" s="251">
        <f t="shared" si="1"/>
        <v>136363.63636363635</v>
      </c>
      <c r="F47" s="181">
        <f>IF(F35="","",IF(F46="",F35,F35+F46))</f>
        <v>4500000</v>
      </c>
      <c r="G47" s="279"/>
      <c r="H47" s="251" t="str">
        <f t="shared" si="2"/>
        <v/>
      </c>
      <c r="I47" s="251" t="str">
        <f>IF(I35="","",IF(I46="",I35,I35+I46))</f>
        <v/>
      </c>
      <c r="J47" s="249"/>
      <c r="K47" s="249" t="str">
        <f t="shared" si="5"/>
        <v/>
      </c>
      <c r="L47" s="252" t="str">
        <f>IF(L35="","",IF(L46="",L35,L35+L46))</f>
        <v/>
      </c>
      <c r="M47" s="179"/>
      <c r="N47" s="180" t="str">
        <f t="shared" si="3"/>
        <v/>
      </c>
      <c r="O47" s="180" t="str">
        <f>IF(O35="","",IF(O46="",O35,O35+O46))</f>
        <v/>
      </c>
      <c r="P47" s="179"/>
      <c r="Q47" s="180" t="str">
        <f t="shared" si="4"/>
        <v/>
      </c>
      <c r="R47" s="180" t="str">
        <f>IF(R35="","",IF(R46="",R35,R35+R46))</f>
        <v/>
      </c>
      <c r="S47" s="182"/>
      <c r="T47" s="180" t="str">
        <f t="shared" si="0"/>
        <v/>
      </c>
      <c r="U47" s="181" t="str">
        <f>IF(U35="","",IF(U46="",U35,U35+U46))</f>
        <v/>
      </c>
    </row>
    <row r="48" spans="1:24" s="7" customFormat="1" ht="18" customHeight="1">
      <c r="A48" s="352" t="s">
        <v>28</v>
      </c>
      <c r="B48" s="355" t="s">
        <v>29</v>
      </c>
      <c r="C48" s="356"/>
      <c r="D48" s="357" t="s">
        <v>24</v>
      </c>
      <c r="E48" s="360" t="s">
        <v>24</v>
      </c>
      <c r="F48" s="285">
        <f>I48</f>
        <v>0</v>
      </c>
      <c r="G48" s="357"/>
      <c r="H48" s="360"/>
      <c r="I48" s="282"/>
      <c r="J48" s="360"/>
      <c r="K48" s="360" t="s">
        <v>24</v>
      </c>
      <c r="L48" s="307" t="s">
        <v>24</v>
      </c>
      <c r="M48" s="372"/>
      <c r="N48" s="365"/>
      <c r="O48" s="184"/>
      <c r="P48" s="372"/>
      <c r="Q48" s="365"/>
      <c r="R48" s="184"/>
      <c r="S48" s="365"/>
      <c r="T48" s="365" t="s">
        <v>24</v>
      </c>
      <c r="U48" s="183" t="s">
        <v>24</v>
      </c>
    </row>
    <row r="49" spans="1:21" s="7" customFormat="1" ht="18" customHeight="1">
      <c r="A49" s="353"/>
      <c r="B49" s="350" t="s">
        <v>310</v>
      </c>
      <c r="C49" s="351"/>
      <c r="D49" s="358"/>
      <c r="E49" s="361"/>
      <c r="F49" s="286">
        <f>I49</f>
        <v>0</v>
      </c>
      <c r="G49" s="358"/>
      <c r="H49" s="361"/>
      <c r="I49" s="283"/>
      <c r="J49" s="361"/>
      <c r="K49" s="361"/>
      <c r="L49" s="308"/>
      <c r="M49" s="373"/>
      <c r="N49" s="366"/>
      <c r="O49" s="170"/>
      <c r="P49" s="373"/>
      <c r="Q49" s="366"/>
      <c r="R49" s="170"/>
      <c r="S49" s="366"/>
      <c r="T49" s="366"/>
      <c r="U49" s="169" t="s">
        <v>24</v>
      </c>
    </row>
    <row r="50" spans="1:21" s="7" customFormat="1" ht="18" customHeight="1">
      <c r="A50" s="353"/>
      <c r="B50" s="350" t="s">
        <v>30</v>
      </c>
      <c r="C50" s="351"/>
      <c r="D50" s="358"/>
      <c r="E50" s="361"/>
      <c r="F50" s="286" t="s">
        <v>24</v>
      </c>
      <c r="G50" s="358"/>
      <c r="H50" s="361"/>
      <c r="I50" s="283"/>
      <c r="J50" s="361"/>
      <c r="K50" s="361"/>
      <c r="L50" s="308"/>
      <c r="M50" s="373"/>
      <c r="N50" s="366"/>
      <c r="O50" s="170"/>
      <c r="P50" s="373"/>
      <c r="Q50" s="366"/>
      <c r="R50" s="170"/>
      <c r="S50" s="366"/>
      <c r="T50" s="366"/>
      <c r="U50" s="169" t="s">
        <v>24</v>
      </c>
    </row>
    <row r="51" spans="1:21" s="7" customFormat="1" ht="18" customHeight="1">
      <c r="A51" s="353"/>
      <c r="B51" s="350" t="s">
        <v>31</v>
      </c>
      <c r="C51" s="351"/>
      <c r="D51" s="358"/>
      <c r="E51" s="361"/>
      <c r="F51" s="286" t="s">
        <v>34</v>
      </c>
      <c r="G51" s="358"/>
      <c r="H51" s="361"/>
      <c r="I51" s="283"/>
      <c r="J51" s="361"/>
      <c r="K51" s="361"/>
      <c r="L51" s="308"/>
      <c r="M51" s="373"/>
      <c r="N51" s="366"/>
      <c r="O51" s="170"/>
      <c r="P51" s="373"/>
      <c r="Q51" s="366"/>
      <c r="R51" s="170"/>
      <c r="S51" s="366"/>
      <c r="T51" s="366"/>
      <c r="U51" s="169" t="s">
        <v>24</v>
      </c>
    </row>
    <row r="52" spans="1:21" s="7" customFormat="1" ht="18" customHeight="1">
      <c r="A52" s="353"/>
      <c r="B52" s="350" t="s">
        <v>83</v>
      </c>
      <c r="C52" s="351"/>
      <c r="D52" s="358"/>
      <c r="E52" s="361"/>
      <c r="F52" s="286"/>
      <c r="G52" s="358"/>
      <c r="H52" s="361"/>
      <c r="I52" s="283"/>
      <c r="J52" s="361"/>
      <c r="K52" s="361"/>
      <c r="L52" s="308"/>
      <c r="M52" s="373"/>
      <c r="N52" s="366"/>
      <c r="O52" s="170"/>
      <c r="P52" s="373"/>
      <c r="Q52" s="366"/>
      <c r="R52" s="170"/>
      <c r="S52" s="366"/>
      <c r="T52" s="366"/>
      <c r="U52" s="169" t="s">
        <v>24</v>
      </c>
    </row>
    <row r="53" spans="1:21" s="7" customFormat="1" ht="18" customHeight="1">
      <c r="A53" s="353"/>
      <c r="B53" s="350" t="s">
        <v>32</v>
      </c>
      <c r="C53" s="351"/>
      <c r="D53" s="358"/>
      <c r="E53" s="361"/>
      <c r="F53" s="286"/>
      <c r="G53" s="358"/>
      <c r="H53" s="361"/>
      <c r="I53" s="283"/>
      <c r="J53" s="361"/>
      <c r="K53" s="361"/>
      <c r="L53" s="308"/>
      <c r="M53" s="373"/>
      <c r="N53" s="366"/>
      <c r="O53" s="170"/>
      <c r="P53" s="373"/>
      <c r="Q53" s="366"/>
      <c r="R53" s="170"/>
      <c r="S53" s="366"/>
      <c r="T53" s="366"/>
      <c r="U53" s="169" t="s">
        <v>24</v>
      </c>
    </row>
    <row r="54" spans="1:21" s="7" customFormat="1" ht="18" customHeight="1">
      <c r="A54" s="353"/>
      <c r="B54" s="350" t="s">
        <v>33</v>
      </c>
      <c r="C54" s="351"/>
      <c r="D54" s="359"/>
      <c r="E54" s="362"/>
      <c r="F54" s="286">
        <f>I54</f>
        <v>0</v>
      </c>
      <c r="G54" s="359"/>
      <c r="H54" s="362"/>
      <c r="I54" s="284"/>
      <c r="J54" s="362"/>
      <c r="K54" s="362"/>
      <c r="L54" s="309"/>
      <c r="M54" s="374"/>
      <c r="N54" s="367"/>
      <c r="O54" s="174"/>
      <c r="P54" s="374"/>
      <c r="Q54" s="367"/>
      <c r="R54" s="174"/>
      <c r="S54" s="367"/>
      <c r="T54" s="367"/>
      <c r="U54" s="169" t="s">
        <v>24</v>
      </c>
    </row>
    <row r="55" spans="1:21" s="7" customFormat="1" ht="18" customHeight="1" thickBot="1">
      <c r="A55" s="354"/>
      <c r="B55" s="363" t="s">
        <v>54</v>
      </c>
      <c r="C55" s="364"/>
      <c r="D55" s="248" t="s">
        <v>22</v>
      </c>
      <c r="E55" s="249" t="s">
        <v>22</v>
      </c>
      <c r="F55" s="250" t="str">
        <f>IF(SUM(F48:F54)=0,"",SUM(F48:F54))</f>
        <v/>
      </c>
      <c r="G55" s="248" t="s">
        <v>35</v>
      </c>
      <c r="H55" s="249" t="s">
        <v>35</v>
      </c>
      <c r="I55" s="251" t="str">
        <f>IF(SUM(I48:I54)=0,"",SUM(I48:I54))</f>
        <v/>
      </c>
      <c r="J55" s="249" t="s">
        <v>35</v>
      </c>
      <c r="K55" s="249" t="s">
        <v>35</v>
      </c>
      <c r="L55" s="252" t="str">
        <f>IF(SUM(L48:L54)=0,"",SUM(L48:L54))</f>
        <v/>
      </c>
      <c r="M55" s="185" t="s">
        <v>35</v>
      </c>
      <c r="N55" s="186" t="s">
        <v>35</v>
      </c>
      <c r="O55" s="180" t="str">
        <f>IF(SUM(O48:O54)=0,"",SUM(O48:O54))</f>
        <v/>
      </c>
      <c r="P55" s="185" t="s">
        <v>35</v>
      </c>
      <c r="Q55" s="186" t="s">
        <v>35</v>
      </c>
      <c r="R55" s="180" t="str">
        <f>IF(SUM(R48:R54)=0,"",SUM(R48:R54))</f>
        <v/>
      </c>
      <c r="S55" s="186" t="s">
        <v>35</v>
      </c>
      <c r="T55" s="186" t="s">
        <v>35</v>
      </c>
      <c r="U55" s="181" t="str">
        <f>IF(SUM(U48:U54)=0,"",SUM(U48:U54))</f>
        <v/>
      </c>
    </row>
    <row r="56" spans="1:21">
      <c r="F56" s="128" t="str">
        <f>IF(F47=F55,"","↑【確認】「事業財源」の合計と「合計（総事業費）」が不一致")</f>
        <v>↑【確認】「事業財源」の合計と「合計（総事業費）」が不一致</v>
      </c>
    </row>
    <row r="57" spans="1:21">
      <c r="F57" s="128"/>
    </row>
    <row r="58" spans="1:21">
      <c r="A58" s="15"/>
    </row>
    <row r="59" spans="1:21">
      <c r="A59" s="15"/>
    </row>
    <row r="60" spans="1:21">
      <c r="A60" s="16"/>
      <c r="B60" s="133"/>
      <c r="C60" s="133"/>
      <c r="D60" s="133"/>
      <c r="E60" s="133"/>
      <c r="F60" s="133"/>
      <c r="G60" s="133"/>
      <c r="H60" s="133"/>
      <c r="I60" s="133"/>
      <c r="J60" s="133"/>
      <c r="K60" s="133"/>
      <c r="L60" s="133"/>
    </row>
    <row r="61" spans="1:21">
      <c r="A61" s="16"/>
      <c r="B61" s="133"/>
      <c r="C61" s="133"/>
      <c r="D61" s="133"/>
      <c r="E61" s="133"/>
      <c r="F61" s="133"/>
      <c r="G61" s="133"/>
      <c r="H61" s="133"/>
      <c r="I61" s="133"/>
      <c r="J61" s="133"/>
      <c r="K61" s="133"/>
      <c r="L61" s="133"/>
    </row>
    <row r="62" spans="1:21">
      <c r="A62" s="16"/>
      <c r="B62" s="133"/>
      <c r="C62" s="133"/>
      <c r="D62" s="133"/>
      <c r="E62" s="133"/>
      <c r="F62" s="133"/>
      <c r="G62" s="133"/>
      <c r="H62" s="133"/>
      <c r="I62" s="133"/>
      <c r="J62" s="133"/>
      <c r="K62" s="133"/>
      <c r="L62" s="133"/>
    </row>
    <row r="63" spans="1:21">
      <c r="A63" s="16"/>
      <c r="B63" s="133"/>
      <c r="C63" s="133"/>
      <c r="D63" s="133"/>
      <c r="E63" s="133"/>
      <c r="F63" s="133"/>
      <c r="G63" s="133"/>
      <c r="H63" s="133"/>
      <c r="I63" s="133"/>
      <c r="J63" s="133"/>
      <c r="K63" s="133"/>
      <c r="L63" s="133"/>
    </row>
    <row r="64" spans="1:21">
      <c r="A64" s="16"/>
      <c r="B64" s="133"/>
      <c r="C64" s="133"/>
      <c r="D64" s="133"/>
      <c r="E64" s="133"/>
      <c r="F64" s="133"/>
      <c r="G64" s="133"/>
      <c r="H64" s="133"/>
      <c r="I64" s="133"/>
      <c r="J64" s="133"/>
      <c r="K64" s="133"/>
      <c r="L64" s="133"/>
    </row>
    <row r="65" spans="1:12">
      <c r="A65" s="16"/>
      <c r="B65" s="133"/>
      <c r="C65" s="133"/>
      <c r="D65" s="133"/>
      <c r="E65" s="133"/>
      <c r="F65" s="133"/>
      <c r="G65" s="133"/>
      <c r="H65" s="133"/>
      <c r="I65" s="133"/>
      <c r="J65" s="133"/>
      <c r="K65" s="133"/>
      <c r="L65" s="133"/>
    </row>
    <row r="66" spans="1:12">
      <c r="A66" s="16"/>
      <c r="B66" s="133"/>
      <c r="C66" s="133"/>
      <c r="D66" s="133"/>
      <c r="E66" s="133"/>
      <c r="F66" s="133"/>
      <c r="G66" s="133"/>
      <c r="H66" s="133"/>
      <c r="I66" s="133"/>
      <c r="J66" s="133"/>
      <c r="K66" s="133"/>
      <c r="L66" s="133"/>
    </row>
    <row r="67" spans="1:12">
      <c r="A67" s="16"/>
      <c r="B67" s="133"/>
      <c r="C67" s="133"/>
      <c r="D67" s="133"/>
      <c r="E67" s="133"/>
      <c r="F67" s="133"/>
      <c r="G67" s="133"/>
      <c r="H67" s="133"/>
      <c r="I67" s="133"/>
      <c r="J67" s="133"/>
      <c r="K67" s="133"/>
      <c r="L67" s="133"/>
    </row>
    <row r="68" spans="1:12">
      <c r="A68" s="16"/>
      <c r="B68" s="133"/>
      <c r="C68" s="133"/>
      <c r="D68" s="133"/>
      <c r="E68" s="133"/>
      <c r="F68" s="133"/>
      <c r="G68" s="133"/>
      <c r="H68" s="133"/>
      <c r="I68" s="133"/>
      <c r="J68" s="133"/>
      <c r="K68" s="133"/>
      <c r="L68" s="133"/>
    </row>
    <row r="69" spans="1:12">
      <c r="A69" s="16"/>
      <c r="B69" s="133"/>
      <c r="C69" s="133"/>
      <c r="D69" s="133"/>
      <c r="E69" s="133"/>
      <c r="F69" s="133"/>
      <c r="G69" s="133"/>
      <c r="H69" s="133"/>
      <c r="I69" s="133"/>
      <c r="J69" s="133"/>
      <c r="K69" s="133"/>
      <c r="L69" s="133"/>
    </row>
    <row r="70" spans="1:12">
      <c r="A70" s="16"/>
      <c r="B70" s="133"/>
      <c r="C70" s="133"/>
      <c r="D70" s="133"/>
      <c r="E70" s="133"/>
      <c r="F70" s="133"/>
      <c r="G70" s="133"/>
      <c r="H70" s="133"/>
      <c r="I70" s="133"/>
      <c r="J70" s="133"/>
      <c r="K70" s="133"/>
      <c r="L70" s="133"/>
    </row>
    <row r="71" spans="1:12">
      <c r="A71" s="16"/>
      <c r="B71" s="133"/>
      <c r="C71" s="133"/>
      <c r="D71" s="133"/>
      <c r="E71" s="133"/>
      <c r="F71" s="133"/>
      <c r="G71" s="133"/>
      <c r="H71" s="133"/>
      <c r="I71" s="133"/>
      <c r="J71" s="133"/>
      <c r="K71" s="133"/>
      <c r="L71" s="133"/>
    </row>
    <row r="72" spans="1:12">
      <c r="A72" s="16"/>
      <c r="B72" s="133"/>
      <c r="C72" s="133"/>
      <c r="D72" s="133"/>
      <c r="E72" s="133"/>
      <c r="F72" s="133"/>
      <c r="G72" s="133"/>
      <c r="H72" s="133"/>
      <c r="I72" s="133"/>
      <c r="J72" s="133"/>
      <c r="K72" s="133"/>
      <c r="L72" s="133"/>
    </row>
    <row r="73" spans="1:12">
      <c r="A73" s="16"/>
      <c r="B73" s="133"/>
      <c r="C73" s="133"/>
      <c r="D73" s="133"/>
      <c r="E73" s="133"/>
      <c r="F73" s="133"/>
      <c r="G73" s="133"/>
      <c r="H73" s="133"/>
      <c r="I73" s="133"/>
      <c r="J73" s="133"/>
      <c r="K73" s="133"/>
      <c r="L73" s="133"/>
    </row>
    <row r="74" spans="1:12">
      <c r="A74" s="16"/>
      <c r="B74" s="134"/>
      <c r="C74" s="134"/>
      <c r="D74" s="133"/>
      <c r="E74" s="133"/>
      <c r="F74" s="133"/>
      <c r="G74" s="133"/>
      <c r="H74" s="133"/>
      <c r="I74" s="133"/>
      <c r="J74" s="133"/>
      <c r="K74" s="133"/>
      <c r="L74" s="133"/>
    </row>
    <row r="75" spans="1:12">
      <c r="A75" s="16"/>
      <c r="B75" s="134"/>
      <c r="C75" s="134"/>
      <c r="D75" s="133"/>
      <c r="E75" s="133"/>
      <c r="F75" s="133"/>
      <c r="G75" s="133"/>
      <c r="H75" s="133"/>
      <c r="I75" s="133"/>
      <c r="J75" s="133"/>
      <c r="K75" s="133"/>
      <c r="L75" s="133"/>
    </row>
    <row r="76" spans="1:12">
      <c r="A76" s="16"/>
      <c r="B76" s="134"/>
      <c r="C76" s="134"/>
      <c r="D76" s="133"/>
      <c r="E76" s="133"/>
      <c r="F76" s="133"/>
      <c r="G76" s="133"/>
      <c r="H76" s="133"/>
      <c r="I76" s="133"/>
      <c r="J76" s="133"/>
      <c r="K76" s="133"/>
      <c r="L76" s="133"/>
    </row>
    <row r="77" spans="1:12">
      <c r="A77" s="16"/>
      <c r="B77" s="134"/>
      <c r="C77" s="134"/>
      <c r="D77" s="133"/>
      <c r="E77" s="133"/>
      <c r="F77" s="133"/>
      <c r="G77" s="133"/>
      <c r="H77" s="133"/>
      <c r="I77" s="133"/>
      <c r="J77" s="133"/>
      <c r="K77" s="133"/>
      <c r="L77" s="133"/>
    </row>
    <row r="78" spans="1:12">
      <c r="A78" s="16"/>
      <c r="B78" s="133"/>
      <c r="C78" s="133"/>
      <c r="D78" s="133"/>
      <c r="E78" s="133"/>
      <c r="F78" s="133"/>
      <c r="G78" s="133"/>
      <c r="H78" s="133"/>
      <c r="I78" s="133"/>
      <c r="J78" s="133"/>
      <c r="K78" s="133"/>
      <c r="L78" s="133"/>
    </row>
    <row r="79" spans="1:12">
      <c r="A79" s="16"/>
      <c r="B79" s="133"/>
      <c r="C79" s="133"/>
      <c r="D79" s="133"/>
      <c r="E79" s="133"/>
      <c r="F79" s="133"/>
      <c r="G79" s="133"/>
      <c r="H79" s="133"/>
      <c r="I79" s="133"/>
      <c r="J79" s="133"/>
      <c r="K79" s="133"/>
      <c r="L79" s="133"/>
    </row>
    <row r="80" spans="1:12">
      <c r="A80" s="17"/>
      <c r="B80" s="133"/>
      <c r="C80" s="133"/>
      <c r="D80" s="133"/>
      <c r="E80" s="133"/>
      <c r="F80" s="133"/>
      <c r="G80" s="133"/>
      <c r="H80" s="133"/>
      <c r="I80" s="133"/>
      <c r="J80" s="133"/>
      <c r="K80" s="133"/>
      <c r="L80" s="133"/>
    </row>
    <row r="81" spans="1:1">
      <c r="A81" s="17"/>
    </row>
  </sheetData>
  <mergeCells count="59">
    <mergeCell ref="Q48:Q54"/>
    <mergeCell ref="S48:S54"/>
    <mergeCell ref="T48:T54"/>
    <mergeCell ref="B51:C51"/>
    <mergeCell ref="B52:C52"/>
    <mergeCell ref="B53:C53"/>
    <mergeCell ref="N48:N54"/>
    <mergeCell ref="P48:P54"/>
    <mergeCell ref="M48:M54"/>
    <mergeCell ref="E48:E54"/>
    <mergeCell ref="G48:G54"/>
    <mergeCell ref="H48:H54"/>
    <mergeCell ref="J48:J54"/>
    <mergeCell ref="K48:K54"/>
    <mergeCell ref="L48:L54"/>
    <mergeCell ref="B46:C46"/>
    <mergeCell ref="A47:C47"/>
    <mergeCell ref="A48:A55"/>
    <mergeCell ref="B48:C48"/>
    <mergeCell ref="D48:D54"/>
    <mergeCell ref="B54:C54"/>
    <mergeCell ref="B55:C55"/>
    <mergeCell ref="B49:C49"/>
    <mergeCell ref="B50:C50"/>
    <mergeCell ref="V32:X33"/>
    <mergeCell ref="B35:C35"/>
    <mergeCell ref="A36:A46"/>
    <mergeCell ref="B36:C36"/>
    <mergeCell ref="J36:J45"/>
    <mergeCell ref="K36:K45"/>
    <mergeCell ref="L36:L45"/>
    <mergeCell ref="B37:C37"/>
    <mergeCell ref="B41:C41"/>
    <mergeCell ref="B42:C42"/>
    <mergeCell ref="A10:A35"/>
    <mergeCell ref="B10:B28"/>
    <mergeCell ref="J11:J27"/>
    <mergeCell ref="K11:K27"/>
    <mergeCell ref="L11:L27"/>
    <mergeCell ref="B29:B34"/>
    <mergeCell ref="J29:J33"/>
    <mergeCell ref="K29:K33"/>
    <mergeCell ref="L29:L33"/>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3">
    <dataValidation showInputMessage="1" showErrorMessage="1" sqref="C19" xr:uid="{E7A1CC15-A767-4AEC-899C-3BB8F9EDAE91}"/>
    <dataValidation type="list" showInputMessage="1" showErrorMessage="1" sqref="C12" xr:uid="{CD1D961D-7703-48E9-8833-185B276B4FCC}">
      <formula1>" &lt;建築工事&gt;, &lt;改修工事&gt;"</formula1>
    </dataValidation>
    <dataValidation type="list" allowBlank="1" showInputMessage="1" showErrorMessage="1" sqref="C13" xr:uid="{D1EECAE7-22E6-4C57-921C-0C45E4D267C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cellComments="asDisplayed"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BD65606-4A86-4048-8498-FE0901106680}">
          <x14:formula1>
            <xm:f>'管理用（このシートは削除しないでください）'!$B$17:$B$18</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F9D-80D9-4358-AAF9-A8E5B58E27D9}">
  <sheetPr>
    <tabColor theme="8" tint="0.59999389629810485"/>
  </sheetPr>
  <dimension ref="A1:K49"/>
  <sheetViews>
    <sheetView view="pageBreakPreview" zoomScale="70" zoomScaleNormal="100" zoomScaleSheetLayoutView="70" workbookViewId="0">
      <selection activeCell="L15" sqref="L15"/>
    </sheetView>
  </sheetViews>
  <sheetFormatPr defaultColWidth="9" defaultRowHeight="12"/>
  <cols>
    <col min="1" max="1" width="11.25" style="207" customWidth="1"/>
    <col min="2" max="18" width="10" style="207" customWidth="1"/>
    <col min="19" max="16384" width="9" style="207"/>
  </cols>
  <sheetData>
    <row r="1" spans="1:11">
      <c r="A1" s="207" t="s">
        <v>384</v>
      </c>
    </row>
    <row r="2" spans="1:11" ht="18" customHeight="1">
      <c r="A2" s="436" t="s">
        <v>408</v>
      </c>
      <c r="B2" s="436"/>
      <c r="C2" s="436"/>
      <c r="D2" s="436"/>
      <c r="E2" s="436"/>
      <c r="F2" s="436"/>
      <c r="G2" s="436"/>
      <c r="H2" s="436"/>
      <c r="I2" s="436"/>
      <c r="J2" s="436"/>
      <c r="K2" s="436"/>
    </row>
    <row r="5" spans="1:11" ht="18.75" customHeight="1">
      <c r="A5" s="234" t="s">
        <v>58</v>
      </c>
      <c r="B5" s="437" t="s">
        <v>392</v>
      </c>
      <c r="C5" s="438"/>
      <c r="D5" s="438"/>
      <c r="E5" s="438"/>
      <c r="F5" s="438"/>
      <c r="G5" s="439"/>
    </row>
    <row r="6" spans="1:11" ht="12" customHeight="1">
      <c r="A6" s="204"/>
      <c r="B6" s="91"/>
      <c r="C6" s="91"/>
      <c r="D6" s="91"/>
      <c r="E6" s="91"/>
      <c r="F6" s="91"/>
    </row>
    <row r="8" spans="1:11">
      <c r="A8" s="382" t="s">
        <v>211</v>
      </c>
      <c r="B8" s="382"/>
      <c r="C8" s="382"/>
      <c r="D8" s="382" t="s">
        <v>240</v>
      </c>
      <c r="E8" s="382"/>
      <c r="F8" s="382"/>
      <c r="G8" s="382" t="s">
        <v>212</v>
      </c>
      <c r="H8" s="382"/>
      <c r="I8" s="382"/>
      <c r="J8" s="382"/>
      <c r="K8" s="382"/>
    </row>
    <row r="9" spans="1:11" ht="18.75" customHeight="1">
      <c r="A9" s="581" t="s">
        <v>396</v>
      </c>
      <c r="B9" s="581"/>
      <c r="C9" s="581"/>
      <c r="D9" s="581" t="s">
        <v>411</v>
      </c>
      <c r="E9" s="581"/>
      <c r="F9" s="581"/>
      <c r="G9" s="581" t="s">
        <v>397</v>
      </c>
      <c r="H9" s="581"/>
      <c r="I9" s="581"/>
      <c r="J9" s="581"/>
      <c r="K9" s="581"/>
    </row>
    <row r="10" spans="1:11" ht="12" customHeight="1">
      <c r="A10" s="208"/>
      <c r="B10" s="208"/>
      <c r="C10" s="208"/>
      <c r="D10" s="208"/>
      <c r="E10" s="208"/>
      <c r="F10" s="208"/>
      <c r="G10" s="208"/>
      <c r="H10" s="208"/>
      <c r="I10" s="208"/>
      <c r="J10" s="208"/>
      <c r="K10" s="208"/>
    </row>
    <row r="11" spans="1:11" ht="12" customHeight="1">
      <c r="A11" s="208"/>
      <c r="B11" s="208"/>
      <c r="C11" s="208"/>
      <c r="D11" s="208"/>
      <c r="E11" s="208"/>
      <c r="F11" s="208"/>
      <c r="G11" s="208"/>
      <c r="H11" s="208"/>
      <c r="I11" s="208"/>
      <c r="J11" s="208"/>
      <c r="K11" s="208"/>
    </row>
    <row r="12" spans="1:11">
      <c r="A12" s="207" t="s">
        <v>241</v>
      </c>
    </row>
    <row r="13" spans="1:11" ht="3.75" customHeight="1"/>
    <row r="14" spans="1:11">
      <c r="A14" s="431" t="s">
        <v>213</v>
      </c>
      <c r="B14" s="429" t="s">
        <v>216</v>
      </c>
      <c r="C14" s="429"/>
      <c r="D14" s="429"/>
      <c r="E14" s="429"/>
      <c r="F14" s="429"/>
      <c r="G14" s="429" t="s">
        <v>217</v>
      </c>
      <c r="H14" s="429"/>
      <c r="I14" s="429"/>
      <c r="J14" s="429"/>
      <c r="K14" s="429"/>
    </row>
    <row r="15" spans="1:11" ht="18.75" customHeight="1">
      <c r="A15" s="432"/>
      <c r="B15" s="233" t="s">
        <v>298</v>
      </c>
      <c r="C15" s="224" t="s">
        <v>413</v>
      </c>
      <c r="D15" s="236" t="s">
        <v>300</v>
      </c>
      <c r="E15" s="236" t="s">
        <v>301</v>
      </c>
      <c r="F15" s="224" t="s">
        <v>398</v>
      </c>
      <c r="G15" s="233" t="s">
        <v>298</v>
      </c>
      <c r="H15" s="224" t="s">
        <v>414</v>
      </c>
      <c r="I15" s="236" t="s">
        <v>300</v>
      </c>
      <c r="J15" s="236" t="s">
        <v>301</v>
      </c>
      <c r="K15" s="224" t="s">
        <v>398</v>
      </c>
    </row>
    <row r="16" spans="1:11" ht="18.75" customHeight="1">
      <c r="A16" s="234" t="s">
        <v>230</v>
      </c>
      <c r="B16" s="383" t="s">
        <v>402</v>
      </c>
      <c r="C16" s="383"/>
      <c r="D16" s="383"/>
      <c r="E16" s="383"/>
      <c r="F16" s="383"/>
      <c r="G16" s="427"/>
      <c r="H16" s="433"/>
      <c r="I16" s="433"/>
      <c r="J16" s="433"/>
      <c r="K16" s="428"/>
    </row>
    <row r="17" spans="1:11" ht="18.75" customHeight="1">
      <c r="A17" s="235" t="s">
        <v>258</v>
      </c>
      <c r="B17" s="108" t="s">
        <v>302</v>
      </c>
      <c r="C17" s="118"/>
      <c r="D17" s="109" t="s">
        <v>303</v>
      </c>
      <c r="E17" s="119"/>
      <c r="F17" s="111" t="s">
        <v>304</v>
      </c>
      <c r="G17" s="119"/>
      <c r="H17" s="110" t="s">
        <v>305</v>
      </c>
      <c r="I17" s="119"/>
      <c r="J17" s="110" t="s">
        <v>306</v>
      </c>
      <c r="K17" s="196">
        <f>C17+E17+G17+I17</f>
        <v>0</v>
      </c>
    </row>
    <row r="18" spans="1:11">
      <c r="A18" s="434" t="s">
        <v>220</v>
      </c>
      <c r="B18" s="429" t="s">
        <v>218</v>
      </c>
      <c r="C18" s="429"/>
      <c r="D18" s="429"/>
      <c r="E18" s="429"/>
      <c r="F18" s="429"/>
      <c r="G18" s="429" t="s">
        <v>219</v>
      </c>
      <c r="H18" s="429"/>
      <c r="I18" s="429"/>
      <c r="J18" s="429"/>
      <c r="K18" s="429"/>
    </row>
    <row r="19" spans="1:11" ht="18.75" customHeight="1">
      <c r="A19" s="432"/>
      <c r="B19" s="383"/>
      <c r="C19" s="383"/>
      <c r="D19" s="383"/>
      <c r="E19" s="383"/>
      <c r="F19" s="383"/>
      <c r="G19" s="383" t="s">
        <v>74</v>
      </c>
      <c r="H19" s="383"/>
      <c r="I19" s="383"/>
      <c r="J19" s="383"/>
      <c r="K19" s="383"/>
    </row>
    <row r="20" spans="1:11" ht="12" customHeight="1">
      <c r="A20" s="425" t="s">
        <v>221</v>
      </c>
      <c r="B20" s="234" t="s">
        <v>222</v>
      </c>
      <c r="C20" s="382" t="s">
        <v>223</v>
      </c>
      <c r="D20" s="382"/>
      <c r="E20" s="382"/>
      <c r="F20" s="382"/>
      <c r="G20" s="382"/>
      <c r="H20" s="382"/>
      <c r="I20" s="382"/>
      <c r="J20" s="382"/>
      <c r="K20" s="382"/>
    </row>
    <row r="21" spans="1:11">
      <c r="A21" s="425"/>
      <c r="B21" s="383" t="s">
        <v>403</v>
      </c>
      <c r="C21" s="234" t="s">
        <v>224</v>
      </c>
      <c r="D21" s="234" t="s">
        <v>225</v>
      </c>
      <c r="E21" s="234" t="s">
        <v>226</v>
      </c>
      <c r="F21" s="427" t="s">
        <v>219</v>
      </c>
      <c r="G21" s="428"/>
      <c r="H21" s="429" t="s">
        <v>227</v>
      </c>
      <c r="I21" s="429"/>
      <c r="J21" s="429"/>
      <c r="K21" s="429"/>
    </row>
    <row r="22" spans="1:11" ht="18.75" customHeight="1">
      <c r="A22" s="425"/>
      <c r="B22" s="383"/>
      <c r="C22" s="114"/>
      <c r="D22" s="115"/>
      <c r="E22" s="116"/>
      <c r="F22" s="430"/>
      <c r="G22" s="430"/>
      <c r="H22" s="205" t="s">
        <v>228</v>
      </c>
      <c r="I22" s="117"/>
      <c r="J22" s="205" t="s">
        <v>229</v>
      </c>
      <c r="K22" s="232"/>
    </row>
    <row r="23" spans="1:11" ht="18.75" customHeight="1">
      <c r="A23" s="425"/>
      <c r="B23" s="383"/>
      <c r="C23" s="114"/>
      <c r="D23" s="115"/>
      <c r="E23" s="116"/>
      <c r="F23" s="430"/>
      <c r="G23" s="430"/>
      <c r="H23" s="205" t="s">
        <v>228</v>
      </c>
      <c r="I23" s="117"/>
      <c r="J23" s="205" t="s">
        <v>229</v>
      </c>
      <c r="K23" s="232"/>
    </row>
    <row r="26" spans="1:11">
      <c r="A26" s="207" t="s">
        <v>242</v>
      </c>
    </row>
    <row r="27" spans="1:11" ht="3.75" customHeight="1"/>
    <row r="28" spans="1:11" ht="19.5" customHeight="1">
      <c r="A28" s="417" t="s">
        <v>37</v>
      </c>
      <c r="B28" s="418"/>
      <c r="C28" s="384" t="s">
        <v>381</v>
      </c>
      <c r="D28" s="385"/>
      <c r="E28" s="388" t="s">
        <v>387</v>
      </c>
      <c r="F28" s="389"/>
      <c r="G28" s="384" t="s">
        <v>382</v>
      </c>
      <c r="H28" s="385"/>
      <c r="I28" s="384" t="s">
        <v>383</v>
      </c>
      <c r="J28" s="385"/>
      <c r="K28" s="421" t="s">
        <v>214</v>
      </c>
    </row>
    <row r="29" spans="1:11" ht="24" customHeight="1">
      <c r="A29" s="419"/>
      <c r="B29" s="420"/>
      <c r="C29" s="386"/>
      <c r="D29" s="387"/>
      <c r="E29" s="390"/>
      <c r="F29" s="391"/>
      <c r="G29" s="386"/>
      <c r="H29" s="387"/>
      <c r="I29" s="386"/>
      <c r="J29" s="387"/>
      <c r="K29" s="422"/>
    </row>
    <row r="30" spans="1:11" ht="30" customHeight="1">
      <c r="A30" s="413" t="s">
        <v>307</v>
      </c>
      <c r="B30" s="414"/>
      <c r="C30" s="423"/>
      <c r="D30" s="424"/>
      <c r="E30" s="423"/>
      <c r="F30" s="424"/>
      <c r="G30" s="582">
        <v>33</v>
      </c>
      <c r="H30" s="583"/>
      <c r="I30" s="423"/>
      <c r="J30" s="424"/>
      <c r="K30" s="92">
        <f>IF(SUM(C30+E30+G30+I30)=0,"",SUM(C30+E30+G30+I30))</f>
        <v>33</v>
      </c>
    </row>
    <row r="31" spans="1:11" ht="15" customHeight="1">
      <c r="A31" s="415" t="s">
        <v>308</v>
      </c>
      <c r="B31" s="416"/>
      <c r="C31" s="378"/>
      <c r="D31" s="379"/>
      <c r="E31" s="378"/>
      <c r="F31" s="379"/>
      <c r="G31" s="584">
        <v>33</v>
      </c>
      <c r="H31" s="585"/>
      <c r="I31" s="378"/>
      <c r="J31" s="379"/>
      <c r="K31" s="93">
        <f t="shared" ref="K31:K32" si="0">IF(SUM(C31+E31+G31+I31)=0,"",SUM(C31+E31+G31+I31))</f>
        <v>33</v>
      </c>
    </row>
    <row r="32" spans="1:11" ht="15" customHeight="1">
      <c r="A32" s="415"/>
      <c r="B32" s="416"/>
      <c r="C32" s="380"/>
      <c r="D32" s="381"/>
      <c r="E32" s="380"/>
      <c r="F32" s="381"/>
      <c r="G32" s="586">
        <v>33</v>
      </c>
      <c r="H32" s="587"/>
      <c r="I32" s="380"/>
      <c r="J32" s="381"/>
      <c r="K32" s="94">
        <f t="shared" si="0"/>
        <v>33</v>
      </c>
    </row>
    <row r="33" spans="1:11" ht="12" customHeight="1">
      <c r="A33" s="392" t="s">
        <v>388</v>
      </c>
      <c r="B33" s="392"/>
      <c r="C33" s="392"/>
      <c r="D33" s="392"/>
      <c r="E33" s="392"/>
      <c r="F33" s="392"/>
      <c r="G33" s="392"/>
      <c r="H33" s="392"/>
      <c r="I33" s="392"/>
      <c r="J33" s="392"/>
      <c r="K33" s="392"/>
    </row>
    <row r="35" spans="1:11">
      <c r="A35" s="207" t="s">
        <v>243</v>
      </c>
    </row>
    <row r="36" spans="1:11" ht="3.75" customHeight="1"/>
    <row r="37" spans="1:11" ht="18.75" customHeight="1">
      <c r="A37" s="393"/>
      <c r="B37" s="394"/>
      <c r="C37" s="394"/>
      <c r="D37" s="394"/>
      <c r="E37" s="394"/>
      <c r="F37" s="394"/>
      <c r="G37" s="394"/>
      <c r="H37" s="394"/>
      <c r="I37" s="394"/>
      <c r="J37" s="394"/>
      <c r="K37" s="395"/>
    </row>
    <row r="38" spans="1:11" ht="18.75" customHeight="1">
      <c r="A38" s="396"/>
      <c r="B38" s="397"/>
      <c r="C38" s="397"/>
      <c r="D38" s="397"/>
      <c r="E38" s="397"/>
      <c r="F38" s="397"/>
      <c r="G38" s="397"/>
      <c r="H38" s="397"/>
      <c r="I38" s="397"/>
      <c r="J38" s="397"/>
      <c r="K38" s="398"/>
    </row>
    <row r="39" spans="1:11" ht="18.75" customHeight="1">
      <c r="A39" s="396"/>
      <c r="B39" s="397"/>
      <c r="C39" s="397"/>
      <c r="D39" s="397"/>
      <c r="E39" s="397"/>
      <c r="F39" s="397"/>
      <c r="G39" s="397"/>
      <c r="H39" s="397"/>
      <c r="I39" s="397"/>
      <c r="J39" s="397"/>
      <c r="K39" s="398"/>
    </row>
    <row r="40" spans="1:11" ht="18.75" customHeight="1">
      <c r="A40" s="399"/>
      <c r="B40" s="400"/>
      <c r="C40" s="400"/>
      <c r="D40" s="400"/>
      <c r="E40" s="400"/>
      <c r="F40" s="400"/>
      <c r="G40" s="400"/>
      <c r="H40" s="400"/>
      <c r="I40" s="400"/>
      <c r="J40" s="400"/>
      <c r="K40" s="401"/>
    </row>
    <row r="43" spans="1:11">
      <c r="A43" s="207" t="s">
        <v>259</v>
      </c>
    </row>
    <row r="44" spans="1:11" ht="3.75" customHeight="1"/>
    <row r="45" spans="1:11" ht="18.75" customHeight="1">
      <c r="A45" s="212" t="s">
        <v>385</v>
      </c>
      <c r="B45" s="211"/>
      <c r="C45" s="211"/>
    </row>
    <row r="46" spans="1:11" ht="72" customHeight="1">
      <c r="A46" s="402" t="s">
        <v>386</v>
      </c>
      <c r="B46" s="403"/>
      <c r="C46" s="404"/>
      <c r="D46" s="223" t="s">
        <v>377</v>
      </c>
      <c r="E46" s="237"/>
      <c r="F46" s="237"/>
      <c r="G46" s="237"/>
      <c r="H46" s="237"/>
      <c r="I46" s="237"/>
    </row>
    <row r="47" spans="1:11" ht="18.75" customHeight="1">
      <c r="A47" s="405" t="s">
        <v>376</v>
      </c>
      <c r="B47" s="406"/>
      <c r="C47" s="407"/>
      <c r="D47" s="588" t="s">
        <v>400</v>
      </c>
      <c r="E47" s="589"/>
      <c r="F47" s="589"/>
      <c r="G47" s="590"/>
      <c r="H47" s="411"/>
      <c r="I47" s="412"/>
    </row>
    <row r="48" spans="1:11" ht="21" customHeight="1">
      <c r="A48" s="382" t="s">
        <v>380</v>
      </c>
      <c r="B48" s="382"/>
      <c r="C48" s="382"/>
      <c r="D48" s="383" t="s">
        <v>404</v>
      </c>
      <c r="E48" s="383"/>
    </row>
    <row r="49" ht="11.25" customHeight="1"/>
  </sheetData>
  <mergeCells count="53">
    <mergeCell ref="A46:C46"/>
    <mergeCell ref="A47:C47"/>
    <mergeCell ref="D47:G47"/>
    <mergeCell ref="H47:I47"/>
    <mergeCell ref="A48:C48"/>
    <mergeCell ref="D48:E48"/>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K28:K29"/>
    <mergeCell ref="A20:A23"/>
    <mergeCell ref="C20:K20"/>
    <mergeCell ref="B21:B23"/>
    <mergeCell ref="F21:G21"/>
    <mergeCell ref="H21:K21"/>
    <mergeCell ref="F22:G22"/>
    <mergeCell ref="F23:G23"/>
    <mergeCell ref="A28:B29"/>
    <mergeCell ref="C28:D29"/>
    <mergeCell ref="E28:F29"/>
    <mergeCell ref="G28:H29"/>
    <mergeCell ref="I28:J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6">
    <dataValidation type="list" allowBlank="1" showInputMessage="1" showErrorMessage="1" sqref="D48:E48" xr:uid="{3FB99B2E-AA92-4880-8B3F-7361F7120A47}">
      <formula1>"病床確保,発熱外来,自宅療養者等医療"</formula1>
    </dataValidation>
    <dataValidation type="list" allowBlank="1" showInputMessage="1" showErrorMessage="1" sqref="G16:K16" xr:uid="{C53A0AD8-4703-466A-BFCC-AFAEB9459F0F}">
      <formula1>"新築,移転新築,増築,改築"</formula1>
    </dataValidation>
    <dataValidation type="list" allowBlank="1" showInputMessage="1" showErrorMessage="1" sqref="K22:K23" xr:uid="{727EAD06-AE2D-4C67-9C79-828B2B99636A}">
      <formula1>"転用,譲渡,交換,貸付,取壊し"</formula1>
    </dataValidation>
    <dataValidation type="list" allowBlank="1" showInputMessage="1" showErrorMessage="1" sqref="I22:I23" xr:uid="{A1227DCA-F104-48F3-B261-B571A65E4295}">
      <formula1>"有（承認済）,有（申請済）,有（申請予定）,無"</formula1>
    </dataValidation>
    <dataValidation type="list" allowBlank="1" showInputMessage="1" showErrorMessage="1" sqref="B21:B23" xr:uid="{5AEE47AC-4F38-4428-9466-29C7AB568DD5}">
      <formula1>"有,無"</formula1>
    </dataValidation>
    <dataValidation type="list" allowBlank="1" showInputMessage="1" showErrorMessage="1" sqref="B16:F16" xr:uid="{563CB372-6C0C-41D4-84A7-D1785CAEC83D}">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65"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AB969A6-DF29-44FB-A860-DAFC22E8D221}">
          <x14:formula1>
            <xm:f>'管理用（このシートは削除しないでください）'!$F$3:$F$9</xm:f>
          </x14:formula1>
          <xm:sqref>B19:K19</xm:sqref>
        </x14:dataValidation>
        <x14:dataValidation type="list" allowBlank="1" showInputMessage="1" showErrorMessage="1" xr:uid="{1474DC6C-5503-433E-9FC0-F6CCD74F705A}">
          <x14:formula1>
            <xm:f>'管理用（このシートは削除しないでください）'!$T$11:$T$12</xm:f>
          </x14:formula1>
          <xm:sqref>D46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topLeftCell="A34"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95" t="s">
        <v>58</v>
      </c>
      <c r="D1" s="96" t="s">
        <v>59</v>
      </c>
      <c r="F1" s="96" t="s">
        <v>60</v>
      </c>
      <c r="H1" s="140" t="s">
        <v>311</v>
      </c>
      <c r="I1" s="141"/>
      <c r="J1" s="141"/>
      <c r="K1" s="141"/>
      <c r="L1" s="141"/>
      <c r="M1" s="141"/>
      <c r="N1" s="141"/>
      <c r="O1" s="141"/>
      <c r="P1" s="141"/>
      <c r="Q1" s="141"/>
      <c r="R1" s="141"/>
      <c r="S1" s="141"/>
      <c r="T1" s="141"/>
      <c r="U1" s="141"/>
      <c r="V1" s="141"/>
    </row>
    <row r="2" spans="2:22">
      <c r="H2" s="141"/>
      <c r="I2" s="141"/>
      <c r="J2" s="141"/>
      <c r="K2" s="141"/>
      <c r="L2" s="141"/>
      <c r="M2" s="141"/>
      <c r="N2" s="141"/>
      <c r="O2" s="141"/>
      <c r="P2" s="141"/>
      <c r="Q2" s="141"/>
      <c r="R2" s="141"/>
      <c r="S2" s="141"/>
      <c r="T2" s="141"/>
      <c r="U2" s="141"/>
      <c r="V2" s="141"/>
    </row>
    <row r="3" spans="2:22" ht="94.5">
      <c r="B3" s="1" t="s">
        <v>61</v>
      </c>
      <c r="D3" s="2" t="s">
        <v>253</v>
      </c>
      <c r="F3" s="2" t="s">
        <v>62</v>
      </c>
      <c r="H3" s="147" t="s">
        <v>325</v>
      </c>
      <c r="I3" s="147" t="s">
        <v>326</v>
      </c>
      <c r="J3" s="147" t="s">
        <v>327</v>
      </c>
      <c r="K3" s="147" t="s">
        <v>328</v>
      </c>
      <c r="L3" s="147" t="s">
        <v>329</v>
      </c>
      <c r="M3" s="147" t="s">
        <v>330</v>
      </c>
      <c r="N3" s="147" t="s">
        <v>331</v>
      </c>
      <c r="O3" s="147" t="s">
        <v>332</v>
      </c>
      <c r="P3" s="147" t="s">
        <v>333</v>
      </c>
      <c r="Q3" s="147" t="s">
        <v>334</v>
      </c>
      <c r="R3" s="147" t="s">
        <v>335</v>
      </c>
      <c r="S3" s="147" t="s">
        <v>336</v>
      </c>
      <c r="T3" s="215" t="s">
        <v>390</v>
      </c>
      <c r="U3" s="215" t="s">
        <v>389</v>
      </c>
      <c r="V3" s="147" t="s">
        <v>337</v>
      </c>
    </row>
    <row r="4" spans="2:22">
      <c r="B4" s="1" t="s">
        <v>63</v>
      </c>
      <c r="D4" s="2" t="s">
        <v>254</v>
      </c>
      <c r="F4" s="2" t="s">
        <v>64</v>
      </c>
      <c r="H4" s="141" t="s">
        <v>312</v>
      </c>
      <c r="I4" s="141" t="s">
        <v>312</v>
      </c>
      <c r="J4" s="141" t="s">
        <v>317</v>
      </c>
      <c r="K4" s="141" t="s">
        <v>322</v>
      </c>
      <c r="L4" s="141" t="s">
        <v>322</v>
      </c>
      <c r="M4" s="141" t="s">
        <v>320</v>
      </c>
      <c r="N4" s="141" t="s">
        <v>322</v>
      </c>
      <c r="O4" s="141" t="s">
        <v>322</v>
      </c>
      <c r="P4" s="141" t="s">
        <v>320</v>
      </c>
      <c r="Q4" s="141" t="s">
        <v>320</v>
      </c>
      <c r="R4" s="141" t="s">
        <v>322</v>
      </c>
      <c r="S4" s="141" t="s">
        <v>323</v>
      </c>
      <c r="T4" s="141"/>
      <c r="U4" s="141"/>
      <c r="V4" s="141" t="s">
        <v>322</v>
      </c>
    </row>
    <row r="5" spans="2:22">
      <c r="B5" s="1" t="s">
        <v>65</v>
      </c>
      <c r="D5" s="2" t="s">
        <v>255</v>
      </c>
      <c r="F5" s="2" t="s">
        <v>66</v>
      </c>
      <c r="H5" s="141" t="s">
        <v>313</v>
      </c>
      <c r="I5" s="141" t="s">
        <v>313</v>
      </c>
      <c r="J5" s="141" t="s">
        <v>318</v>
      </c>
      <c r="K5" s="141"/>
      <c r="L5" s="141"/>
      <c r="M5" s="141" t="s">
        <v>313</v>
      </c>
      <c r="N5" s="141"/>
      <c r="O5" s="141"/>
      <c r="P5" s="141" t="s">
        <v>321</v>
      </c>
      <c r="Q5" s="141" t="s">
        <v>321</v>
      </c>
      <c r="R5" s="141"/>
      <c r="S5" s="141" t="s">
        <v>324</v>
      </c>
      <c r="T5" s="141"/>
      <c r="U5" s="141"/>
      <c r="V5" s="141"/>
    </row>
    <row r="6" spans="2:22">
      <c r="B6" s="1" t="s">
        <v>67</v>
      </c>
      <c r="D6" s="2" t="s">
        <v>256</v>
      </c>
      <c r="F6" s="2" t="s">
        <v>68</v>
      </c>
      <c r="H6" s="141" t="s">
        <v>315</v>
      </c>
      <c r="I6" s="141" t="s">
        <v>315</v>
      </c>
      <c r="J6" s="141" t="s">
        <v>319</v>
      </c>
      <c r="K6" s="141"/>
      <c r="L6" s="141"/>
      <c r="M6" s="141"/>
      <c r="N6" s="141"/>
      <c r="O6" s="141"/>
      <c r="P6" s="141"/>
      <c r="Q6" s="141"/>
      <c r="R6" s="141"/>
      <c r="S6" s="141"/>
      <c r="T6" s="141"/>
      <c r="U6" s="141"/>
      <c r="V6" s="141"/>
    </row>
    <row r="7" spans="2:22">
      <c r="B7" s="1" t="s">
        <v>69</v>
      </c>
      <c r="D7" s="2" t="s">
        <v>257</v>
      </c>
      <c r="F7" s="2" t="s">
        <v>70</v>
      </c>
      <c r="H7" s="141" t="s">
        <v>314</v>
      </c>
      <c r="I7" s="141" t="s">
        <v>314</v>
      </c>
      <c r="J7" s="141"/>
      <c r="K7" s="141"/>
      <c r="L7" s="141"/>
      <c r="M7" s="141"/>
      <c r="N7" s="141"/>
      <c r="O7" s="141"/>
      <c r="P7" s="141"/>
      <c r="Q7" s="141"/>
      <c r="R7" s="141"/>
      <c r="S7" s="141"/>
      <c r="T7" s="141"/>
      <c r="U7" s="141"/>
      <c r="V7" s="141"/>
    </row>
    <row r="8" spans="2:22">
      <c r="B8" s="1" t="s">
        <v>71</v>
      </c>
      <c r="F8" s="2" t="s">
        <v>72</v>
      </c>
      <c r="H8" s="141" t="s">
        <v>316</v>
      </c>
      <c r="I8" s="141"/>
      <c r="J8" s="141"/>
      <c r="K8" s="141"/>
      <c r="L8" s="141"/>
      <c r="M8" s="141"/>
      <c r="N8" s="141"/>
      <c r="O8" s="141"/>
      <c r="P8" s="141"/>
      <c r="Q8" s="141"/>
      <c r="R8" s="141"/>
      <c r="S8" s="141"/>
      <c r="T8" s="141"/>
      <c r="U8" s="141"/>
      <c r="V8" s="141"/>
    </row>
    <row r="9" spans="2:22">
      <c r="B9" s="1" t="s">
        <v>73</v>
      </c>
      <c r="F9" s="2" t="s">
        <v>74</v>
      </c>
      <c r="H9" s="1"/>
      <c r="I9" s="1"/>
      <c r="J9" s="1"/>
      <c r="K9" s="1"/>
    </row>
    <row r="10" spans="2:22">
      <c r="B10" s="1" t="s">
        <v>75</v>
      </c>
      <c r="F10" s="2" t="s">
        <v>297</v>
      </c>
      <c r="H10" s="1"/>
      <c r="I10" s="1"/>
      <c r="J10" s="1"/>
      <c r="K10" s="1"/>
    </row>
    <row r="11" spans="2:22">
      <c r="B11" s="1" t="s">
        <v>76</v>
      </c>
      <c r="H11" s="1"/>
      <c r="I11" s="1"/>
      <c r="J11" s="1"/>
      <c r="K11" s="1"/>
      <c r="T11" s="1" t="s">
        <v>377</v>
      </c>
    </row>
    <row r="12" spans="2:22">
      <c r="B12" s="1" t="s">
        <v>77</v>
      </c>
      <c r="H12" s="1"/>
      <c r="I12" s="1"/>
      <c r="J12" s="1"/>
      <c r="K12" s="1"/>
      <c r="T12" s="1" t="s">
        <v>378</v>
      </c>
    </row>
    <row r="13" spans="2:22">
      <c r="B13" s="1" t="s">
        <v>78</v>
      </c>
      <c r="H13" s="135"/>
      <c r="I13" s="137"/>
      <c r="J13" s="138"/>
      <c r="K13" s="138"/>
      <c r="L13" s="138"/>
      <c r="M13" s="138"/>
    </row>
    <row r="14" spans="2:22">
      <c r="B14" s="1" t="s">
        <v>79</v>
      </c>
      <c r="H14" s="135"/>
      <c r="I14" s="139"/>
      <c r="J14" s="136"/>
      <c r="K14" s="136"/>
      <c r="L14" s="136"/>
      <c r="M14" s="136"/>
    </row>
    <row r="15" spans="2:22">
      <c r="B15" s="213" t="s">
        <v>372</v>
      </c>
      <c r="H15" s="135"/>
      <c r="I15" s="139"/>
      <c r="J15" s="136"/>
      <c r="K15" s="136"/>
      <c r="L15" s="136"/>
      <c r="M15" s="136"/>
    </row>
    <row r="16" spans="2:22">
      <c r="B16" s="213" t="s">
        <v>80</v>
      </c>
      <c r="H16" s="135"/>
      <c r="I16" s="139"/>
      <c r="J16" s="136"/>
      <c r="K16" s="136"/>
      <c r="L16" s="136"/>
      <c r="M16" s="136"/>
    </row>
    <row r="17" spans="2:13">
      <c r="B17" s="213" t="s">
        <v>391</v>
      </c>
      <c r="H17" s="135"/>
      <c r="I17" s="139"/>
      <c r="J17" s="136"/>
      <c r="K17" s="136"/>
      <c r="L17" s="136"/>
      <c r="M17" s="136"/>
    </row>
    <row r="18" spans="2:13">
      <c r="B18" s="213" t="s">
        <v>393</v>
      </c>
      <c r="H18" s="135"/>
      <c r="I18" s="139"/>
      <c r="J18" s="136"/>
      <c r="K18" s="136"/>
      <c r="L18" s="136"/>
      <c r="M18" s="136"/>
    </row>
    <row r="19" spans="2:13">
      <c r="B19" s="213"/>
      <c r="H19" s="135"/>
      <c r="I19" s="139"/>
      <c r="J19" s="136"/>
      <c r="K19" s="136"/>
      <c r="L19" s="136"/>
      <c r="M19" s="136"/>
    </row>
    <row r="20" spans="2:13">
      <c r="H20" s="135"/>
      <c r="I20" s="139"/>
      <c r="J20" s="136"/>
      <c r="K20" s="136"/>
      <c r="L20" s="136"/>
      <c r="M20" s="136"/>
    </row>
    <row r="21" spans="2:13">
      <c r="H21" s="135"/>
      <c r="I21" s="139"/>
      <c r="J21" s="136"/>
      <c r="K21" s="136"/>
      <c r="L21" s="136"/>
      <c r="M21" s="136"/>
    </row>
    <row r="22" spans="2:13">
      <c r="B22" s="95" t="s">
        <v>231</v>
      </c>
      <c r="D22" s="96" t="s">
        <v>260</v>
      </c>
      <c r="H22" s="140" t="s">
        <v>338</v>
      </c>
      <c r="I22" s="141"/>
      <c r="J22" s="141"/>
      <c r="K22" s="141"/>
      <c r="L22" s="141"/>
      <c r="M22" s="141"/>
    </row>
    <row r="23" spans="2:13">
      <c r="H23" s="141"/>
      <c r="I23" s="141"/>
      <c r="J23" s="141"/>
      <c r="K23" s="141"/>
      <c r="L23" s="141"/>
      <c r="M23" s="141"/>
    </row>
    <row r="24" spans="2:13" ht="42">
      <c r="B24" s="1" t="s">
        <v>375</v>
      </c>
      <c r="C24" s="1" t="s">
        <v>233</v>
      </c>
      <c r="D24" s="2" t="s">
        <v>261</v>
      </c>
      <c r="H24" s="142"/>
      <c r="I24" s="143" t="s">
        <v>339</v>
      </c>
      <c r="J24" s="144" t="s">
        <v>340</v>
      </c>
      <c r="K24" s="144" t="s">
        <v>341</v>
      </c>
      <c r="L24" s="144" t="s">
        <v>342</v>
      </c>
      <c r="M24" s="144" t="s">
        <v>343</v>
      </c>
    </row>
    <row r="25" spans="2:13">
      <c r="B25" s="1" t="s">
        <v>251</v>
      </c>
      <c r="C25" s="1" t="s">
        <v>237</v>
      </c>
      <c r="D25" s="2" t="s">
        <v>262</v>
      </c>
      <c r="H25" s="142" t="s">
        <v>344</v>
      </c>
      <c r="I25" s="145" t="s">
        <v>345</v>
      </c>
      <c r="J25" s="146">
        <v>0.5</v>
      </c>
      <c r="K25" s="146" t="s">
        <v>346</v>
      </c>
      <c r="L25" s="146">
        <v>0.5</v>
      </c>
      <c r="M25" s="146">
        <v>1</v>
      </c>
    </row>
    <row r="26" spans="2:13">
      <c r="B26" s="1" t="s">
        <v>252</v>
      </c>
      <c r="C26" s="1" t="s">
        <v>238</v>
      </c>
      <c r="D26" s="2" t="s">
        <v>263</v>
      </c>
      <c r="H26" s="142" t="s">
        <v>347</v>
      </c>
      <c r="I26" s="145" t="s">
        <v>345</v>
      </c>
      <c r="J26" s="146">
        <v>0.75</v>
      </c>
      <c r="K26" s="146" t="s">
        <v>348</v>
      </c>
      <c r="L26" s="146">
        <v>0.5</v>
      </c>
      <c r="M26" s="146">
        <v>0.66666666666666663</v>
      </c>
    </row>
    <row r="27" spans="2:13">
      <c r="B27" s="1" t="s">
        <v>244</v>
      </c>
      <c r="C27" s="1" t="s">
        <v>245</v>
      </c>
      <c r="D27" s="2" t="s">
        <v>264</v>
      </c>
      <c r="H27" s="142" t="s">
        <v>349</v>
      </c>
      <c r="I27" s="145" t="s">
        <v>345</v>
      </c>
      <c r="J27" s="146">
        <v>0.33333333333333331</v>
      </c>
      <c r="K27" s="146" t="s">
        <v>348</v>
      </c>
      <c r="L27" s="146">
        <v>0.33333333333333331</v>
      </c>
      <c r="M27" s="146">
        <v>1</v>
      </c>
    </row>
    <row r="28" spans="2:13">
      <c r="B28" s="1" t="s">
        <v>374</v>
      </c>
      <c r="C28" s="1" t="s">
        <v>232</v>
      </c>
      <c r="D28" s="2" t="s">
        <v>265</v>
      </c>
      <c r="H28" s="142" t="s">
        <v>350</v>
      </c>
      <c r="I28" s="145" t="s">
        <v>351</v>
      </c>
      <c r="J28" s="146" t="s">
        <v>352</v>
      </c>
      <c r="K28" s="146" t="s">
        <v>348</v>
      </c>
      <c r="L28" s="146">
        <v>0.5</v>
      </c>
      <c r="M28" s="146">
        <v>0.5</v>
      </c>
    </row>
    <row r="29" spans="2:13">
      <c r="B29" s="1" t="s">
        <v>246</v>
      </c>
      <c r="C29" s="1" t="s">
        <v>234</v>
      </c>
      <c r="D29" s="2" t="s">
        <v>266</v>
      </c>
      <c r="H29" s="142" t="s">
        <v>353</v>
      </c>
      <c r="I29" s="145" t="s">
        <v>351</v>
      </c>
      <c r="J29" s="146" t="s">
        <v>352</v>
      </c>
      <c r="K29" s="146" t="s">
        <v>348</v>
      </c>
      <c r="L29" s="146">
        <v>0.5</v>
      </c>
      <c r="M29" s="146">
        <v>0.5</v>
      </c>
    </row>
    <row r="30" spans="2:13">
      <c r="B30" s="1" t="s">
        <v>247</v>
      </c>
      <c r="C30" s="1" t="s">
        <v>235</v>
      </c>
      <c r="D30" s="2" t="s">
        <v>267</v>
      </c>
      <c r="H30" s="142" t="s">
        <v>354</v>
      </c>
      <c r="I30" s="145" t="s">
        <v>355</v>
      </c>
      <c r="J30" s="146" t="s">
        <v>352</v>
      </c>
      <c r="K30" s="146" t="s">
        <v>348</v>
      </c>
      <c r="L30" s="146">
        <v>0.5</v>
      </c>
      <c r="M30" s="146">
        <v>0.5</v>
      </c>
    </row>
    <row r="31" spans="2:13">
      <c r="B31" s="1" t="s">
        <v>248</v>
      </c>
      <c r="C31" s="1" t="s">
        <v>236</v>
      </c>
      <c r="D31" s="2" t="s">
        <v>268</v>
      </c>
      <c r="H31" s="142" t="s">
        <v>356</v>
      </c>
      <c r="I31" s="145" t="s">
        <v>357</v>
      </c>
      <c r="J31" s="146">
        <v>0.66666666666666663</v>
      </c>
      <c r="K31" s="146" t="s">
        <v>348</v>
      </c>
      <c r="L31" s="146">
        <v>0.33333333333333331</v>
      </c>
      <c r="M31" s="146">
        <v>0.5</v>
      </c>
    </row>
    <row r="32" spans="2:13">
      <c r="B32" s="1" t="s">
        <v>249</v>
      </c>
      <c r="C32" s="1" t="s">
        <v>239</v>
      </c>
      <c r="D32" s="2" t="s">
        <v>269</v>
      </c>
      <c r="H32" s="142" t="s">
        <v>358</v>
      </c>
      <c r="I32" s="145" t="s">
        <v>359</v>
      </c>
      <c r="J32" s="146">
        <v>0.66666666666666663</v>
      </c>
      <c r="K32" s="146" t="s">
        <v>348</v>
      </c>
      <c r="L32" s="146">
        <v>0.33333333333333331</v>
      </c>
      <c r="M32" s="146">
        <v>0.5</v>
      </c>
    </row>
    <row r="33" spans="1:13">
      <c r="B33" s="1" t="s">
        <v>250</v>
      </c>
      <c r="D33" s="2" t="s">
        <v>270</v>
      </c>
      <c r="H33" s="142" t="s">
        <v>360</v>
      </c>
      <c r="I33" s="145" t="s">
        <v>345</v>
      </c>
      <c r="J33" s="146">
        <v>0.5</v>
      </c>
      <c r="K33" s="146" t="s">
        <v>348</v>
      </c>
      <c r="L33" s="146">
        <v>0.5</v>
      </c>
      <c r="M33" s="146">
        <v>1</v>
      </c>
    </row>
    <row r="34" spans="1:13">
      <c r="D34" s="2" t="s">
        <v>271</v>
      </c>
      <c r="H34" s="142" t="s">
        <v>361</v>
      </c>
      <c r="I34" s="145" t="s">
        <v>345</v>
      </c>
      <c r="J34" s="146">
        <v>0.5</v>
      </c>
      <c r="K34" s="146" t="s">
        <v>348</v>
      </c>
      <c r="L34" s="146">
        <v>0.5</v>
      </c>
      <c r="M34" s="146">
        <v>1</v>
      </c>
    </row>
    <row r="35" spans="1:13">
      <c r="D35" s="2" t="s">
        <v>272</v>
      </c>
      <c r="H35" s="142" t="s">
        <v>362</v>
      </c>
      <c r="I35" s="145" t="s">
        <v>345</v>
      </c>
      <c r="J35" s="146">
        <v>0.5</v>
      </c>
      <c r="K35" s="146" t="s">
        <v>348</v>
      </c>
      <c r="L35" s="146">
        <v>0.5</v>
      </c>
      <c r="M35" s="146">
        <v>1</v>
      </c>
    </row>
    <row r="36" spans="1:13">
      <c r="D36" s="2" t="s">
        <v>273</v>
      </c>
      <c r="H36" s="142" t="s">
        <v>363</v>
      </c>
      <c r="I36" s="145" t="s">
        <v>364</v>
      </c>
      <c r="J36" s="146" t="s">
        <v>365</v>
      </c>
      <c r="K36" s="146" t="s">
        <v>366</v>
      </c>
      <c r="L36" s="146" t="s">
        <v>365</v>
      </c>
      <c r="M36" s="146">
        <v>1</v>
      </c>
    </row>
    <row r="37" spans="1:13">
      <c r="D37" s="2" t="s">
        <v>274</v>
      </c>
      <c r="H37" s="142" t="s">
        <v>373</v>
      </c>
      <c r="I37" s="145" t="s">
        <v>345</v>
      </c>
      <c r="J37" s="146">
        <v>0.5</v>
      </c>
      <c r="K37" s="146" t="s">
        <v>348</v>
      </c>
      <c r="L37" s="146">
        <v>0.5</v>
      </c>
      <c r="M37" s="146">
        <v>1</v>
      </c>
    </row>
    <row r="38" spans="1:13">
      <c r="D38" s="2" t="s">
        <v>275</v>
      </c>
      <c r="H38" s="214" t="s">
        <v>394</v>
      </c>
      <c r="I38" s="145" t="s">
        <v>355</v>
      </c>
      <c r="J38" s="146">
        <v>0.66666666666666663</v>
      </c>
      <c r="K38" s="146" t="s">
        <v>348</v>
      </c>
      <c r="L38" s="146">
        <v>0.33333333333333331</v>
      </c>
      <c r="M38" s="146">
        <v>0.5</v>
      </c>
    </row>
    <row r="39" spans="1:13">
      <c r="D39" s="2" t="s">
        <v>276</v>
      </c>
      <c r="H39" s="214" t="s">
        <v>395</v>
      </c>
      <c r="I39" s="145" t="s">
        <v>355</v>
      </c>
      <c r="J39" s="146" t="s">
        <v>352</v>
      </c>
      <c r="K39" s="146" t="s">
        <v>348</v>
      </c>
      <c r="L39" s="146">
        <v>0.5</v>
      </c>
      <c r="M39" s="146">
        <v>0.5</v>
      </c>
    </row>
    <row r="40" spans="1:13">
      <c r="D40" s="2" t="s">
        <v>277</v>
      </c>
      <c r="H40" s="142" t="s">
        <v>367</v>
      </c>
      <c r="I40" s="145" t="s">
        <v>345</v>
      </c>
      <c r="J40" s="146">
        <v>0.33333333333333331</v>
      </c>
      <c r="K40" s="146" t="s">
        <v>348</v>
      </c>
      <c r="L40" s="146">
        <v>0.33333333333333331</v>
      </c>
      <c r="M40" s="146">
        <v>1</v>
      </c>
    </row>
    <row r="41" spans="1:13">
      <c r="D41" s="2" t="s">
        <v>278</v>
      </c>
      <c r="H41" s="1"/>
      <c r="I41" s="1"/>
      <c r="J41" s="1"/>
      <c r="K41" s="1"/>
    </row>
    <row r="42" spans="1:13">
      <c r="D42" s="2" t="s">
        <v>279</v>
      </c>
      <c r="H42" s="1"/>
      <c r="I42" s="1"/>
      <c r="J42" s="1"/>
      <c r="K42" s="1"/>
    </row>
    <row r="43" spans="1:13">
      <c r="D43" s="2" t="s">
        <v>280</v>
      </c>
      <c r="H43" s="1"/>
      <c r="I43" s="1"/>
      <c r="J43" s="1"/>
      <c r="K43" s="1"/>
    </row>
    <row r="44" spans="1:13">
      <c r="D44" s="2" t="s">
        <v>281</v>
      </c>
      <c r="H44" s="1"/>
      <c r="I44" s="1"/>
      <c r="J44" s="1"/>
      <c r="K44" s="1"/>
    </row>
    <row r="45" spans="1:13">
      <c r="D45" s="2" t="s">
        <v>282</v>
      </c>
      <c r="H45" s="1"/>
      <c r="I45" s="1"/>
      <c r="J45" s="1"/>
      <c r="K45" s="1"/>
    </row>
    <row r="46" spans="1:13">
      <c r="H46" s="1"/>
      <c r="I46" s="1"/>
      <c r="J46" s="1"/>
      <c r="K46" s="1"/>
    </row>
    <row r="47" spans="1:13">
      <c r="A47" s="1">
        <v>9</v>
      </c>
      <c r="B47" s="95" t="s">
        <v>283</v>
      </c>
      <c r="H47" s="1"/>
      <c r="I47" s="1"/>
      <c r="J47" s="1"/>
      <c r="K47" s="1"/>
    </row>
    <row r="48" spans="1:13">
      <c r="H48" s="1"/>
      <c r="I48" s="1"/>
      <c r="J48" s="1"/>
      <c r="K48" s="1"/>
    </row>
    <row r="49" spans="1:11" ht="27">
      <c r="B49" s="97" t="s">
        <v>288</v>
      </c>
      <c r="H49" s="1"/>
      <c r="I49" s="1"/>
      <c r="J49" s="1"/>
      <c r="K49" s="1"/>
    </row>
    <row r="50" spans="1:11">
      <c r="B50" s="97" t="s">
        <v>289</v>
      </c>
      <c r="H50" s="1"/>
      <c r="I50" s="1"/>
      <c r="J50" s="1"/>
      <c r="K50" s="1"/>
    </row>
    <row r="51" spans="1:11">
      <c r="B51" s="97" t="s">
        <v>284</v>
      </c>
      <c r="H51" s="1"/>
      <c r="I51" s="1"/>
      <c r="J51" s="1"/>
      <c r="K51" s="1"/>
    </row>
    <row r="52" spans="1:11">
      <c r="B52" s="97" t="s">
        <v>285</v>
      </c>
      <c r="H52" s="1"/>
      <c r="I52" s="1"/>
      <c r="J52" s="1"/>
      <c r="K52" s="1"/>
    </row>
    <row r="53" spans="1:11">
      <c r="B53" s="97" t="s">
        <v>286</v>
      </c>
      <c r="H53" s="1"/>
      <c r="I53" s="1"/>
      <c r="J53" s="1"/>
      <c r="K53" s="1"/>
    </row>
    <row r="54" spans="1:11">
      <c r="B54" s="97" t="s">
        <v>287</v>
      </c>
      <c r="H54" s="1"/>
      <c r="I54" s="1"/>
      <c r="J54" s="1"/>
      <c r="K54" s="1"/>
    </row>
    <row r="55" spans="1:11">
      <c r="B55" s="97"/>
      <c r="H55" s="1"/>
      <c r="I55" s="1"/>
      <c r="J55" s="1"/>
      <c r="K55" s="1"/>
    </row>
    <row r="56" spans="1:11">
      <c r="B56" s="97"/>
      <c r="H56" s="1"/>
      <c r="I56" s="1"/>
      <c r="J56" s="1"/>
      <c r="K56" s="1"/>
    </row>
    <row r="57" spans="1:11">
      <c r="H57" s="1"/>
      <c r="I57" s="1"/>
      <c r="J57" s="1"/>
      <c r="K57" s="1"/>
    </row>
    <row r="58" spans="1:11">
      <c r="A58" s="1">
        <v>12</v>
      </c>
      <c r="B58" s="95" t="s">
        <v>290</v>
      </c>
      <c r="H58" s="1"/>
      <c r="I58" s="1"/>
      <c r="J58" s="1"/>
      <c r="K58" s="1"/>
    </row>
    <row r="59" spans="1:11">
      <c r="B59" s="1" t="s">
        <v>291</v>
      </c>
      <c r="H59" s="1"/>
      <c r="I59" s="1"/>
      <c r="J59" s="1"/>
      <c r="K59" s="1"/>
    </row>
    <row r="60" spans="1:11">
      <c r="B60" s="1" t="s">
        <v>292</v>
      </c>
      <c r="H60" s="1"/>
      <c r="I60" s="1"/>
      <c r="J60" s="1"/>
      <c r="K60" s="1"/>
    </row>
    <row r="61" spans="1:11">
      <c r="B61" s="1" t="s">
        <v>293</v>
      </c>
      <c r="H61" s="1"/>
      <c r="I61" s="1"/>
      <c r="J61" s="1"/>
      <c r="K61" s="1"/>
    </row>
    <row r="62" spans="1:11">
      <c r="H62" s="1"/>
      <c r="I62" s="1"/>
      <c r="J62" s="1"/>
      <c r="K62" s="1"/>
    </row>
    <row r="63" spans="1:11">
      <c r="B63" s="1" t="s">
        <v>294</v>
      </c>
      <c r="H63" s="1"/>
      <c r="I63" s="1"/>
      <c r="J63" s="1"/>
      <c r="K63" s="1"/>
    </row>
    <row r="64" spans="1:11">
      <c r="B64" s="1" t="s">
        <v>296</v>
      </c>
      <c r="C64" s="106">
        <v>378000</v>
      </c>
      <c r="H64" s="1"/>
      <c r="I64" s="1"/>
      <c r="J64" s="1"/>
      <c r="K64" s="1"/>
    </row>
    <row r="65" spans="2:11">
      <c r="B65" s="1" t="s">
        <v>295</v>
      </c>
      <c r="C65" s="106">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希望調査票</vt:lpstr>
      <vt:lpstr>（様式2）事業費内訳書</vt:lpstr>
      <vt:lpstr>１6 新興感染症（病室以外）</vt:lpstr>
      <vt:lpstr>12-1 スプリンクラー（総括表）見直し前</vt:lpstr>
      <vt:lpstr>12-2スプリンクラー（個別計画書）見直し前</vt:lpstr>
      <vt:lpstr>（様式2）事業費内訳書 (記載例) </vt:lpstr>
      <vt:lpstr>１6 新興感染症（病室以外） </vt:lpstr>
      <vt:lpstr>管理用（このシートは削除しないでください）</vt:lpstr>
      <vt:lpstr>'（様式2）事業費内訳書'!Print_Area</vt:lpstr>
      <vt:lpstr>'（様式2）事業費内訳書 (記載例) '!Print_Area</vt:lpstr>
      <vt:lpstr>'12-1 スプリンクラー（総括表）見直し前'!Print_Area</vt:lpstr>
      <vt:lpstr>'12-2スプリンクラー（個別計画書）見直し前'!Print_Area</vt:lpstr>
      <vt:lpstr>'１6 新興感染症（病室以外）'!Print_Area</vt:lpstr>
      <vt:lpstr>'１6 新興感染症（病室以外） '!Print_Area</vt:lpstr>
      <vt:lpstr>'管理用（このシートは削除しないでください）'!Print_Area</vt:lpstr>
      <vt:lpstr>希望調査票!Print_Area</vt:lpstr>
      <vt:lpstr>'（様式2）事業費内訳書'!Print_Titles</vt:lpstr>
      <vt:lpstr>'（様式2）事業費内訳書 (記載例) '!Print_Titles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奈良県</cp:lastModifiedBy>
  <cp:lastPrinted>2024-04-05T09:29:10Z</cp:lastPrinted>
  <dcterms:created xsi:type="dcterms:W3CDTF">2000-07-04T04:40:42Z</dcterms:created>
  <dcterms:modified xsi:type="dcterms:W3CDTF">2024-04-19T10:20:10Z</dcterms:modified>
</cp:coreProperties>
</file>